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bilzen.sharepoint.com/sites/VrijeTijd/Evenementen/Publiek/0.D.Herbruikbare Materialen/"/>
    </mc:Choice>
  </mc:AlternateContent>
  <xr:revisionPtr revIDLastSave="0" documentId="8_{0243BECC-CDE5-43E4-97F3-F2C59B5ECFC1}" xr6:coauthVersionLast="47" xr6:coauthVersionMax="47" xr10:uidLastSave="{00000000-0000-0000-0000-000000000000}"/>
  <bookViews>
    <workbookView xWindow="28680" yWindow="-120" windowWidth="29040" windowHeight="15840" xr2:uid="{00000000-000D-0000-FFFF-FFFF00000000}"/>
  </bookViews>
  <sheets>
    <sheet name="Kostentool herbr. bekers"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1" i="8" l="1"/>
  <c r="E100" i="8"/>
  <c r="J94" i="8"/>
  <c r="J88" i="8"/>
  <c r="C76" i="8"/>
  <c r="F39" i="8"/>
  <c r="E13" i="8"/>
  <c r="E18" i="8" s="1"/>
  <c r="J96" i="8" l="1"/>
  <c r="E43" i="8" s="1"/>
  <c r="H45" i="8" s="1"/>
  <c r="J100" i="8"/>
  <c r="G48" i="8" s="1"/>
  <c r="I23" i="8"/>
  <c r="J23" i="8" s="1"/>
  <c r="E17" i="8"/>
  <c r="I25" i="8" l="1"/>
  <c r="I32" i="8"/>
  <c r="I33" i="8"/>
  <c r="J33" i="8" s="1"/>
  <c r="G45" i="8"/>
  <c r="C53" i="8"/>
  <c r="G51" i="8" s="1"/>
  <c r="J32" i="8"/>
  <c r="I24" i="8"/>
  <c r="J34" i="8" l="1"/>
  <c r="J24" i="8"/>
  <c r="J26" i="8" s="1"/>
  <c r="E53" i="8"/>
  <c r="H51" i="8" s="1"/>
  <c r="F57" i="8" l="1"/>
  <c r="H57" i="8"/>
  <c r="F56" i="8"/>
  <c r="H56" i="8"/>
</calcChain>
</file>

<file path=xl/sharedStrings.xml><?xml version="1.0" encoding="utf-8"?>
<sst xmlns="http://schemas.openxmlformats.org/spreadsheetml/2006/main" count="128" uniqueCount="102">
  <si>
    <t xml:space="preserve">Naam evenement: </t>
  </si>
  <si>
    <t>Parameters</t>
  </si>
  <si>
    <t>aantal bezoekers:</t>
  </si>
  <si>
    <t xml:space="preserve">dag 1: </t>
  </si>
  <si>
    <t xml:space="preserve">dag 2: </t>
  </si>
  <si>
    <t>TOTAAL:</t>
  </si>
  <si>
    <t xml:space="preserve">of: </t>
  </si>
  <si>
    <t xml:space="preserve">Aantal drankjes per bezoeker: </t>
  </si>
  <si>
    <t>Type evenement:</t>
  </si>
  <si>
    <t>Traag</t>
  </si>
  <si>
    <t>Snel</t>
  </si>
  <si>
    <t>Aantal benodigde drankbekers:</t>
  </si>
  <si>
    <t>prijs/stuk</t>
  </si>
  <si>
    <t>aantal</t>
  </si>
  <si>
    <t>Huurkost:</t>
  </si>
  <si>
    <t>Totale kost dienstverlening, per editie:</t>
  </si>
  <si>
    <t>Scenario 2: lenen bekers (bvb van brouwer)</t>
  </si>
  <si>
    <t>totale prijs</t>
  </si>
  <si>
    <t>-gratis-</t>
  </si>
  <si>
    <t>Voorwaarden huur:</t>
  </si>
  <si>
    <t>Enkel de gebruikte bekers dienen te worden vergoed voor het wassen en drogen.</t>
  </si>
  <si>
    <t>Kostprijs per ontbrekende beker à dienstverlener:</t>
  </si>
  <si>
    <t>incl BTW</t>
  </si>
  <si>
    <t>Besparing op opruim terreinen:</t>
  </si>
  <si>
    <t>Huidige kost:</t>
  </si>
  <si>
    <t>kosten:</t>
  </si>
  <si>
    <t>Waarborg - kostprijs ontbrekende beker aan dienstverlener</t>
  </si>
  <si>
    <t>Nettokosten  (per editie)</t>
  </si>
  <si>
    <t>Scenario 1: huur generisch</t>
  </si>
  <si>
    <t>Hoger drinkcomfort (stevige bekers ipv dunne wegwerpbekers)</t>
  </si>
  <si>
    <t>Stijlvoller event (proper terrein): betere eventbeleving</t>
  </si>
  <si>
    <t xml:space="preserve">Milieuwinst! </t>
  </si>
  <si>
    <t xml:space="preserve">Ander manier van werken barmedewerkers </t>
  </si>
  <si>
    <t>Extra bon/token aanrekenen bij de eerste bestelling</t>
  </si>
  <si>
    <t>Extra geldverlies bij het 'weggeven' van drank door barmedewerkers</t>
  </si>
  <si>
    <t>pintjes per bezoeker in vorige edities</t>
  </si>
  <si>
    <t>frisdrank/waters/cocktails in vorige edities</t>
  </si>
  <si>
    <t>Infrastructuur:</t>
  </si>
  <si>
    <t>#uren</t>
  </si>
  <si>
    <t>€/uur</t>
  </si>
  <si>
    <t>Bedrag excl BTW</t>
  </si>
  <si>
    <t>Huur- en transportkost vuilnisbakken</t>
  </si>
  <si>
    <t>Terreinwerk 'uitzetten en ophalen vuilnisbakken'</t>
  </si>
  <si>
    <t>Afvalbeheer tijdens event:</t>
  </si>
  <si>
    <t>Werkmateriaal (gator, handschoenen, vuilniszakken, grijptang,  eten, drank,)</t>
  </si>
  <si>
    <t>Terreinwerk ecoteam</t>
  </si>
  <si>
    <t>Afvalbeheer na event:</t>
  </si>
  <si>
    <t xml:space="preserve">TOTAAL OPRUIMKOSTEN: </t>
  </si>
  <si>
    <t>Aantal extra's:</t>
  </si>
  <si>
    <t>Waarborg vragen aan bezoekers of inzamelsysteem uitrollen (wanneer geen waarborg wordt gevraagd)</t>
  </si>
  <si>
    <t>Terugnemen vuile bekers en deze in dozen/kokers wegbergen</t>
  </si>
  <si>
    <t>Extra handelingskosten bekercircuit:</t>
  </si>
  <si>
    <t>Voor een snel evenement is per 3000 bezoekers 1 persoon nodig die de bekerstock beheert</t>
  </si>
  <si>
    <t>Scenario 2: alle bekers lenen</t>
  </si>
  <si>
    <t>negatieve bedragen = winst</t>
  </si>
  <si>
    <t>negatieve bedragen = verlies</t>
  </si>
  <si>
    <t>Zie onder (***) voor berekeningshulp</t>
  </si>
  <si>
    <t>(*) Hulp voor bepaling aantal benodigde bekers:</t>
  </si>
  <si>
    <t>Waarborg</t>
  </si>
  <si>
    <t>Overige kosten en opbrengsten</t>
  </si>
  <si>
    <r>
      <t>Snel evenement</t>
    </r>
    <r>
      <rPr>
        <sz val="10"/>
        <color theme="1"/>
        <rFont val="Abadi Extra Light"/>
        <family val="2"/>
      </rPr>
      <t>: een evenement met een groot verbruik in drank en/of catering, waarbij het druk wordt aan de bar of eetstand. Snelle evenementen hebben gemiddeld 3,5 drankconsumpties en/of minstens één maaltijd per bezoeker per dag. Voorbeelden: festival, fuif, carnaval, rockconcert.</t>
    </r>
  </si>
  <si>
    <r>
      <t>Traag evenement</t>
    </r>
    <r>
      <rPr>
        <sz val="10"/>
        <color theme="1"/>
        <rFont val="Abadi Extra Light"/>
        <family val="2"/>
      </rPr>
      <t>: een evenement met een beperkt drankgebruik en catering, waardoor het niet vaak druk wordt aan de bar. Er is hoogstens één piekmoment, bijvoorbeeld tijdens een pauze. Trage evenementen hebben gemiddeld 1 drankconsumptie en minder dan één maaltijd per bezoeker. Voorbeelden: voetbalwedstrijd, loopwedstrijd, groot popconcert, voorstelling in cultuurcentrum.</t>
    </r>
  </si>
  <si>
    <t>TOTAAL</t>
  </si>
  <si>
    <t>Zie onder (*) voor berekeningshulp</t>
  </si>
  <si>
    <t>Wassen en drogen:</t>
  </si>
  <si>
    <t xml:space="preserve">dag XX: </t>
  </si>
  <si>
    <t>incl. een marge van:</t>
  </si>
  <si>
    <t>Type beker &amp; schenkmaat</t>
  </si>
  <si>
    <t>(gemiddeld 0,03 - 0,15 €)</t>
  </si>
  <si>
    <t>industrieel, extern</t>
  </si>
  <si>
    <t>Zie onder (**) voor motivatie</t>
  </si>
  <si>
    <t>besparing:</t>
  </si>
  <si>
    <t>Zie onder (****) voor berekeningshulp</t>
  </si>
  <si>
    <t xml:space="preserve">tot </t>
  </si>
  <si>
    <t>Besparing:</t>
  </si>
  <si>
    <t>minimum</t>
  </si>
  <si>
    <t>maximum</t>
  </si>
  <si>
    <t>Gemiddelde uitval</t>
  </si>
  <si>
    <t>Geschat aantal bekers:</t>
  </si>
  <si>
    <t>Netto winst/verlies per beker die het publiek meeneemt:</t>
  </si>
  <si>
    <t>Nettovoordeel of verlies per niet teruggebrachte beker:</t>
  </si>
  <si>
    <t>(****) Inschatting extra handlingskosten bars</t>
  </si>
  <si>
    <t>(***) Inschatting opruimkosten alle drank in wegwerp</t>
  </si>
  <si>
    <t>bijv. PP, 25cl (Polypropyleen)</t>
  </si>
  <si>
    <t>Scenario 1: huur standaard bekers</t>
  </si>
  <si>
    <t>www.ecofest.be</t>
  </si>
  <si>
    <t xml:space="preserve">Deze kostentool is gemaakt door Ecofest in opdracht van de OVAM. </t>
  </si>
  <si>
    <r>
      <t>Ecofest</t>
    </r>
    <r>
      <rPr>
        <sz val="9"/>
        <color rgb="FF00CC99"/>
        <rFont val="Abadi Extra Light"/>
        <family val="2"/>
      </rPr>
      <t xml:space="preserve"> is een non-profit organisatie die zich richt op gedragsverandering in de evenementenbranche. We combineren kennis over circulariteit en duurzaamheid met hands-on afvalbeheer op evenementen. Ecofest ondersteunt organisatoren bij de uitvoering van groene maatregelen. We analyseren de huidige situatie, presenteren een traject van oplossingen en leggen de link tussen organisatie en potentiële leveranciers. Je kunt ons volgen op </t>
    </r>
    <r>
      <rPr>
        <i/>
        <sz val="9"/>
        <color rgb="FF00CC99"/>
        <rFont val="Abadi Extra Light"/>
        <family val="2"/>
      </rPr>
      <t>LinkedIn</t>
    </r>
    <r>
      <rPr>
        <sz val="9"/>
        <color rgb="FF00CC99"/>
        <rFont val="Abadi Extra Light"/>
        <family val="2"/>
      </rPr>
      <t xml:space="preserve"> en </t>
    </r>
    <r>
      <rPr>
        <i/>
        <sz val="9"/>
        <color rgb="FF00CC99"/>
        <rFont val="Abadi Extra Light"/>
        <family val="2"/>
      </rPr>
      <t>Facebook</t>
    </r>
    <r>
      <rPr>
        <sz val="9"/>
        <color rgb="FF00CC99"/>
        <rFont val="Abadi Extra Light"/>
        <family val="2"/>
      </rPr>
      <t xml:space="preserve">. </t>
    </r>
  </si>
  <si>
    <t>Uitgangspunt spoelen en drogen:</t>
  </si>
  <si>
    <t>(gemiddeld 0,05 - 0,12 €)</t>
  </si>
  <si>
    <t xml:space="preserve">Transport </t>
  </si>
  <si>
    <t>(**) Motivatie voor industrieel afwassen extern / parameters lokaal afwassen:</t>
  </si>
  <si>
    <t>Gele vakken: zelf in te vullen!</t>
  </si>
  <si>
    <t>Transport (H&amp;T)</t>
  </si>
  <si>
    <t xml:space="preserve"> </t>
  </si>
  <si>
    <t>(gemiddeld 0,005 - 0,01 € OF vul totaalkost in bij J25)</t>
  </si>
  <si>
    <t>(gemiddeld 0,005 - 0,01 € OF vul totaalkost in bij J33)</t>
  </si>
  <si>
    <t xml:space="preserve">        Herbruikbare bekers: simulatie kosten en opbrengsten</t>
  </si>
  <si>
    <t>incl. een marge van 5%</t>
  </si>
  <si>
    <r>
      <t xml:space="preserve">Deze kostentool gaat uit van industrieel afwassen extern. Lokaal spoelen en afwassen gaan gepaard met vele variabelen die niet vereenvoudigd per event of beker te becijferen zijn. 
Indien je kiest voor lokaal spoelen en afwassen, hou dan rekening met het volgende:
- Is er een stroom- en wateraansluiting + afvoer beschikbaar? 
- Is er mogelijkheid voor een backstageroute achter de barren + extra personeel? Dit is nodig voor de aan- en afvoer van bekers naar de centrale spoellocatie.
- Zijn de juiste afwastools beschikbaar? Manueel spoelen met borstel beschadigt de herbruikbare beker (zowel voor PC als PP). Gebruik een horecavaatwasser of zorg voor zachte sponsen en ecologisch afwasmiddel.
- Kunnen de bekers hygiënisch en droog worden opgeslagen na de eindafwas? In verband met hygiënevoorschriften is natuurlijk drogen in 
piramidebakken of industrieel eindreinigen aanbevolen (drogen met verontreinigde vaatdoeken kan contaminatie veroorzaken). Indien de bekers 
niet hygiënisch en droog worden opgeslagen, is er kans op schimmelvorming.                                                                                                                       </t>
    </r>
    <r>
      <rPr>
        <b/>
        <sz val="8"/>
        <rFont val="Abadi Extra Light"/>
      </rPr>
      <t>piramidebak</t>
    </r>
  </si>
  <si>
    <t>Voordelen herbruikbare bekers (moeilijk in € uit te drukken)</t>
  </si>
  <si>
    <t>Moeilijkheden herbruikbare bekers (moeilijk in € uit te drukken)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</si>
</sst>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quot;€&quot;\ #,##0.00;\-&quot;€&quot;\ #,##0.00"/>
    <numFmt numFmtId="165" formatCode="_ &quot;€&quot;\ * #,##0_ ;_ &quot;€&quot;\ * \-#,##0_ ;_ &quot;€&quot;\ * &quot;-&quot;??_ ;_ @_ "/>
    <numFmt numFmtId="166" formatCode="_ * #,##0_ ;_ * \-#,##0_ ;_ * &quot;-&quot;??_ ;_ @_ "/>
    <numFmt numFmtId="167" formatCode="#,##0_ ;\-#,##0\ "/>
    <numFmt numFmtId="168" formatCode="#,##0.0_ ;\-#,##0.0\ "/>
    <numFmt numFmtId="169" formatCode="&quot;€&quot;\ #,##0.00"/>
    <numFmt numFmtId="170" formatCode="0.0%"/>
    <numFmt numFmtId="171" formatCode="_ &quot;€&quot;\ * #,##0.000_ ;_ &quot;€&quot;\ * \-#,##0.000_ ;_ &quot;€&quot;\ * &quot;-&quot;??_ ;_ @_ "/>
  </numFmts>
  <fonts count="44" x14ac:knownFonts="1">
    <font>
      <sz val="11"/>
      <color theme="1"/>
      <name val="Calibri"/>
      <family val="2"/>
      <scheme val="minor"/>
    </font>
    <font>
      <sz val="11"/>
      <color theme="1"/>
      <name val="Calibri"/>
      <family val="2"/>
      <scheme val="minor"/>
    </font>
    <font>
      <b/>
      <sz val="16"/>
      <color theme="1"/>
      <name val="Abadi Extra Light"/>
      <family val="2"/>
    </font>
    <font>
      <sz val="11"/>
      <color theme="1"/>
      <name val="Abadi Extra Light"/>
      <family val="2"/>
    </font>
    <font>
      <u/>
      <sz val="9"/>
      <color theme="1"/>
      <name val="Abadi Extra Light"/>
      <family val="2"/>
    </font>
    <font>
      <b/>
      <u/>
      <sz val="12"/>
      <color theme="1"/>
      <name val="Abadi Extra Light"/>
      <family val="2"/>
    </font>
    <font>
      <u/>
      <sz val="11"/>
      <color theme="1"/>
      <name val="Abadi Extra Light"/>
      <family val="2"/>
    </font>
    <font>
      <sz val="9"/>
      <color theme="1"/>
      <name val="Abadi Extra Light"/>
      <family val="2"/>
    </font>
    <font>
      <b/>
      <sz val="12"/>
      <color theme="3"/>
      <name val="Abadi Extra Light"/>
      <family val="2"/>
    </font>
    <font>
      <sz val="10"/>
      <color theme="1"/>
      <name val="Abadi Extra Light"/>
      <family val="2"/>
    </font>
    <font>
      <sz val="11"/>
      <color theme="4"/>
      <name val="Abadi Extra Light"/>
      <family val="2"/>
    </font>
    <font>
      <b/>
      <u val="singleAccounting"/>
      <sz val="11"/>
      <color theme="4"/>
      <name val="Abadi Extra Light"/>
      <family val="2"/>
    </font>
    <font>
      <b/>
      <i/>
      <u/>
      <sz val="11"/>
      <color theme="1"/>
      <name val="Abadi Extra Light"/>
      <family val="2"/>
    </font>
    <font>
      <b/>
      <sz val="11"/>
      <color theme="1"/>
      <name val="Abadi Extra Light"/>
      <family val="2"/>
    </font>
    <font>
      <b/>
      <u/>
      <sz val="11"/>
      <color theme="1"/>
      <name val="Abadi Extra Light"/>
      <family val="2"/>
    </font>
    <font>
      <sz val="10"/>
      <color rgb="FF000000"/>
      <name val="Abadi Extra Light"/>
      <family val="2"/>
    </font>
    <font>
      <sz val="11"/>
      <color rgb="FF000000"/>
      <name val="Abadi Extra Light"/>
      <family val="2"/>
    </font>
    <font>
      <u/>
      <sz val="10"/>
      <color theme="1"/>
      <name val="Abadi Extra Light"/>
      <family val="2"/>
    </font>
    <font>
      <u val="singleAccounting"/>
      <sz val="10"/>
      <color theme="1"/>
      <name val="Abadi Extra Light"/>
      <family val="2"/>
    </font>
    <font>
      <b/>
      <sz val="10"/>
      <color theme="3"/>
      <name val="Abadi Extra Light"/>
      <family val="2"/>
    </font>
    <font>
      <sz val="10"/>
      <color theme="3"/>
      <name val="Abadi Extra Light"/>
      <family val="2"/>
    </font>
    <font>
      <i/>
      <sz val="10"/>
      <color theme="1"/>
      <name val="Abadi Extra Light"/>
      <family val="2"/>
    </font>
    <font>
      <b/>
      <u/>
      <sz val="11"/>
      <color rgb="FF375623"/>
      <name val="Abadi Extra Light"/>
      <family val="2"/>
    </font>
    <font>
      <sz val="10"/>
      <color rgb="FF375623"/>
      <name val="Abadi Extra Light"/>
      <family val="2"/>
    </font>
    <font>
      <sz val="11"/>
      <color theme="3"/>
      <name val="Abadi Extra Light"/>
      <family val="2"/>
    </font>
    <font>
      <b/>
      <u/>
      <sz val="11"/>
      <color rgb="FFC65911"/>
      <name val="Abadi Extra Light"/>
      <family val="2"/>
    </font>
    <font>
      <sz val="11"/>
      <color rgb="FFC65911"/>
      <name val="Abadi Extra Light"/>
      <family val="2"/>
    </font>
    <font>
      <i/>
      <sz val="11"/>
      <color theme="1"/>
      <name val="Abadi Extra Light"/>
      <family val="2"/>
    </font>
    <font>
      <sz val="11"/>
      <color theme="0"/>
      <name val="Calibri"/>
      <family val="2"/>
      <scheme val="minor"/>
    </font>
    <font>
      <b/>
      <u val="singleAccounting"/>
      <sz val="10"/>
      <color theme="4"/>
      <name val="Abadi Extra Light"/>
      <family val="2"/>
    </font>
    <font>
      <sz val="11"/>
      <color theme="0"/>
      <name val="Abadi Extra Light"/>
      <family val="2"/>
    </font>
    <font>
      <b/>
      <sz val="10"/>
      <color theme="1"/>
      <name val="Abadi Extra Light"/>
      <family val="2"/>
    </font>
    <font>
      <u val="singleAccounting"/>
      <sz val="11"/>
      <color theme="1"/>
      <name val="Abadi Extra Light"/>
      <family val="2"/>
    </font>
    <font>
      <u/>
      <sz val="11"/>
      <color theme="10"/>
      <name val="Calibri"/>
      <family val="2"/>
      <scheme val="minor"/>
    </font>
    <font>
      <sz val="9"/>
      <color rgb="FF00CC99"/>
      <name val="Abadi Extra Light"/>
      <family val="2"/>
    </font>
    <font>
      <b/>
      <sz val="9"/>
      <color rgb="FF00CC99"/>
      <name val="Abadi Extra Light"/>
      <family val="2"/>
    </font>
    <font>
      <i/>
      <sz val="9"/>
      <color rgb="FF00CC99"/>
      <name val="Abadi Extra Light"/>
      <family val="2"/>
    </font>
    <font>
      <u/>
      <sz val="9"/>
      <color theme="10"/>
      <name val="Calibri"/>
      <family val="2"/>
      <scheme val="minor"/>
    </font>
    <font>
      <sz val="9"/>
      <name val="Abadi Extra Light"/>
      <family val="2"/>
    </font>
    <font>
      <sz val="11"/>
      <name val="Abadi Extra Light"/>
      <family val="2"/>
    </font>
    <font>
      <b/>
      <sz val="11"/>
      <name val="Abadi Extra Light"/>
      <family val="2"/>
    </font>
    <font>
      <sz val="11"/>
      <name val="Calibri"/>
      <family val="2"/>
      <scheme val="minor"/>
    </font>
    <font>
      <sz val="8"/>
      <color theme="1"/>
      <name val="Abadi Extra Light"/>
    </font>
    <font>
      <b/>
      <sz val="8"/>
      <name val="Abadi Extra Light"/>
    </font>
  </fonts>
  <fills count="7">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rgb="FFFFFFFF"/>
        <bgColor indexed="64"/>
      </patternFill>
    </fill>
    <fill>
      <patternFill patternType="solid">
        <fgColor theme="0"/>
        <bgColor indexed="64"/>
      </patternFill>
    </fill>
    <fill>
      <patternFill patternType="solid">
        <fgColor rgb="FFB4DE8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ashed">
        <color rgb="FF548235"/>
      </left>
      <right/>
      <top style="dashed">
        <color rgb="FF548235"/>
      </top>
      <bottom/>
      <diagonal/>
    </border>
    <border>
      <left/>
      <right/>
      <top style="dashed">
        <color rgb="FF548235"/>
      </top>
      <bottom/>
      <diagonal/>
    </border>
    <border>
      <left/>
      <right style="dashed">
        <color rgb="FF548235"/>
      </right>
      <top style="dashed">
        <color rgb="FF548235"/>
      </top>
      <bottom/>
      <diagonal/>
    </border>
    <border>
      <left style="dashed">
        <color rgb="FF548235"/>
      </left>
      <right/>
      <top/>
      <bottom/>
      <diagonal/>
    </border>
    <border>
      <left/>
      <right style="dashed">
        <color rgb="FF548235"/>
      </right>
      <top/>
      <bottom/>
      <diagonal/>
    </border>
    <border>
      <left style="dashed">
        <color rgb="FF548235"/>
      </left>
      <right/>
      <top/>
      <bottom style="dashed">
        <color rgb="FF548235"/>
      </bottom>
      <diagonal/>
    </border>
    <border>
      <left/>
      <right/>
      <top/>
      <bottom style="dashed">
        <color rgb="FF548235"/>
      </bottom>
      <diagonal/>
    </border>
    <border>
      <left/>
      <right style="dashed">
        <color rgb="FF548235"/>
      </right>
      <top/>
      <bottom style="dashed">
        <color rgb="FF548235"/>
      </bottom>
      <diagonal/>
    </border>
    <border>
      <left/>
      <right/>
      <top/>
      <bottom style="thin">
        <color indexed="64"/>
      </bottom>
      <diagonal/>
    </border>
    <border>
      <left/>
      <right/>
      <top/>
      <bottom style="dotted">
        <color theme="9" tint="-0.249977111117893"/>
      </bottom>
      <diagonal/>
    </border>
    <border>
      <left/>
      <right/>
      <top style="dotted">
        <color theme="9" tint="-0.249977111117893"/>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cellStyleXfs>
  <cellXfs count="140">
    <xf numFmtId="0" fontId="0" fillId="0" borderId="0" xfId="0"/>
    <xf numFmtId="0" fontId="3" fillId="0" borderId="0" xfId="0" applyFont="1"/>
    <xf numFmtId="0" fontId="3" fillId="4" borderId="0" xfId="0" applyFont="1" applyFill="1"/>
    <xf numFmtId="0" fontId="4" fillId="4" borderId="0" xfId="0" applyFont="1" applyFill="1"/>
    <xf numFmtId="0" fontId="5" fillId="4" borderId="0" xfId="0" applyFont="1" applyFill="1" applyAlignment="1">
      <alignment vertical="center"/>
    </xf>
    <xf numFmtId="167" fontId="3" fillId="2" borderId="0" xfId="2" applyNumberFormat="1" applyFont="1" applyFill="1"/>
    <xf numFmtId="0" fontId="6" fillId="4" borderId="0" xfId="0" applyFont="1" applyFill="1"/>
    <xf numFmtId="167" fontId="6" fillId="4" borderId="0" xfId="2" applyNumberFormat="1" applyFont="1" applyFill="1"/>
    <xf numFmtId="0" fontId="7" fillId="4" borderId="0" xfId="0" applyFont="1" applyFill="1"/>
    <xf numFmtId="0" fontId="8" fillId="4" borderId="0" xfId="0" applyFont="1" applyFill="1" applyAlignment="1">
      <alignment vertical="center"/>
    </xf>
    <xf numFmtId="0" fontId="3" fillId="4" borderId="0" xfId="0" applyFont="1" applyFill="1" applyAlignment="1">
      <alignment vertical="center"/>
    </xf>
    <xf numFmtId="166" fontId="3" fillId="4" borderId="0" xfId="0" applyNumberFormat="1" applyFont="1" applyFill="1"/>
    <xf numFmtId="44" fontId="3" fillId="4" borderId="0" xfId="2" applyFont="1" applyFill="1"/>
    <xf numFmtId="0" fontId="9" fillId="4" borderId="0" xfId="0" applyFont="1" applyFill="1"/>
    <xf numFmtId="9" fontId="9" fillId="4" borderId="0" xfId="3" applyFont="1" applyFill="1"/>
    <xf numFmtId="0" fontId="10" fillId="4" borderId="0" xfId="0" applyFont="1" applyFill="1" applyAlignment="1">
      <alignment vertical="center"/>
    </xf>
    <xf numFmtId="0" fontId="10" fillId="4" borderId="0" xfId="0" applyFont="1" applyFill="1"/>
    <xf numFmtId="44" fontId="11" fillId="4" borderId="0" xfId="0" applyNumberFormat="1" applyFont="1" applyFill="1"/>
    <xf numFmtId="0" fontId="12" fillId="4" borderId="0" xfId="0" applyFont="1" applyFill="1" applyAlignment="1">
      <alignment vertical="center"/>
    </xf>
    <xf numFmtId="0" fontId="6" fillId="4" borderId="0" xfId="0" applyFont="1" applyFill="1" applyAlignment="1">
      <alignment horizontal="center"/>
    </xf>
    <xf numFmtId="166" fontId="3" fillId="4" borderId="0" xfId="1" applyNumberFormat="1"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15" fillId="4" borderId="0" xfId="0" applyFont="1" applyFill="1" applyAlignment="1">
      <alignment vertical="center"/>
    </xf>
    <xf numFmtId="9" fontId="9" fillId="4" borderId="0" xfId="0" applyNumberFormat="1" applyFont="1" applyFill="1"/>
    <xf numFmtId="0" fontId="9" fillId="4" borderId="0" xfId="0" quotePrefix="1" applyFont="1" applyFill="1"/>
    <xf numFmtId="0" fontId="16" fillId="4" borderId="0" xfId="0" applyFont="1" applyFill="1" applyAlignment="1">
      <alignment vertical="center"/>
    </xf>
    <xf numFmtId="9" fontId="3" fillId="4" borderId="0" xfId="3" applyFont="1" applyFill="1"/>
    <xf numFmtId="44" fontId="18" fillId="4" borderId="0" xfId="2" applyFont="1" applyFill="1" applyAlignment="1">
      <alignment horizontal="center"/>
    </xf>
    <xf numFmtId="165" fontId="3" fillId="4" borderId="0" xfId="0" applyNumberFormat="1" applyFont="1" applyFill="1"/>
    <xf numFmtId="166" fontId="9" fillId="4" borderId="0" xfId="1" applyNumberFormat="1" applyFont="1" applyFill="1"/>
    <xf numFmtId="165" fontId="9" fillId="4" borderId="0" xfId="0" applyNumberFormat="1" applyFont="1" applyFill="1"/>
    <xf numFmtId="0" fontId="13" fillId="4" borderId="5" xfId="0" applyFont="1" applyFill="1" applyBorder="1" applyAlignment="1">
      <alignment horizontal="left" vertical="center"/>
    </xf>
    <xf numFmtId="9" fontId="9" fillId="4" borderId="0" xfId="3" applyFont="1" applyFill="1" applyBorder="1"/>
    <xf numFmtId="166" fontId="9" fillId="4" borderId="0" xfId="1" applyNumberFormat="1" applyFont="1" applyFill="1" applyBorder="1"/>
    <xf numFmtId="0" fontId="3" fillId="4" borderId="6" xfId="0" applyFont="1" applyFill="1" applyBorder="1"/>
    <xf numFmtId="0" fontId="13" fillId="4" borderId="7" xfId="0" applyFont="1" applyFill="1" applyBorder="1" applyAlignment="1">
      <alignment horizontal="left" vertical="center"/>
    </xf>
    <xf numFmtId="9" fontId="19" fillId="4" borderId="8" xfId="3" applyFont="1" applyFill="1" applyBorder="1"/>
    <xf numFmtId="166" fontId="20" fillId="4" borderId="8" xfId="1" applyNumberFormat="1" applyFont="1" applyFill="1" applyBorder="1"/>
    <xf numFmtId="0" fontId="20" fillId="4" borderId="8" xfId="0" applyFont="1" applyFill="1" applyBorder="1"/>
    <xf numFmtId="0" fontId="3" fillId="4" borderId="9" xfId="0" applyFont="1" applyFill="1" applyBorder="1"/>
    <xf numFmtId="0" fontId="21" fillId="4" borderId="0" xfId="0" applyFont="1" applyFill="1" applyAlignment="1">
      <alignment horizontal="right"/>
    </xf>
    <xf numFmtId="9" fontId="23" fillId="4" borderId="0" xfId="3" applyFont="1" applyFill="1" applyBorder="1"/>
    <xf numFmtId="166" fontId="23" fillId="4" borderId="0" xfId="1" applyNumberFormat="1" applyFont="1" applyFill="1" applyBorder="1"/>
    <xf numFmtId="9" fontId="20" fillId="4" borderId="0" xfId="3" applyFont="1" applyFill="1" applyBorder="1"/>
    <xf numFmtId="0" fontId="3" fillId="4" borderId="0" xfId="0" applyFont="1" applyFill="1" applyBorder="1"/>
    <xf numFmtId="0" fontId="24" fillId="4" borderId="0" xfId="0" applyFont="1" applyFill="1"/>
    <xf numFmtId="0" fontId="3" fillId="5" borderId="0" xfId="0" applyFont="1" applyFill="1"/>
    <xf numFmtId="44" fontId="3" fillId="5" borderId="0" xfId="2" applyFont="1" applyFill="1"/>
    <xf numFmtId="0" fontId="22" fillId="4" borderId="0" xfId="0" applyFont="1" applyFill="1" applyAlignment="1">
      <alignment vertical="center"/>
    </xf>
    <xf numFmtId="0" fontId="23" fillId="4" borderId="0" xfId="0" applyFont="1" applyFill="1"/>
    <xf numFmtId="0" fontId="25" fillId="4" borderId="0" xfId="0" applyFont="1" applyFill="1" applyAlignment="1">
      <alignment vertical="center"/>
    </xf>
    <xf numFmtId="0" fontId="26" fillId="4" borderId="0" xfId="0" applyFont="1" applyFill="1"/>
    <xf numFmtId="0" fontId="13" fillId="4" borderId="0" xfId="0" applyFont="1" applyFill="1"/>
    <xf numFmtId="0" fontId="27" fillId="4" borderId="0" xfId="0" applyFont="1" applyFill="1" applyBorder="1"/>
    <xf numFmtId="0" fontId="3" fillId="4" borderId="1" xfId="0" applyFont="1" applyFill="1" applyBorder="1"/>
    <xf numFmtId="44" fontId="3" fillId="0" borderId="0" xfId="2" quotePrefix="1" applyFont="1" applyFill="1" applyAlignment="1">
      <alignment horizontal="center"/>
    </xf>
    <xf numFmtId="0" fontId="3" fillId="4" borderId="0" xfId="0" applyFont="1" applyFill="1" applyAlignment="1">
      <alignment horizontal="right"/>
    </xf>
    <xf numFmtId="0" fontId="6" fillId="4" borderId="0" xfId="0" applyFont="1" applyFill="1" applyAlignment="1">
      <alignment wrapText="1"/>
    </xf>
    <xf numFmtId="0" fontId="16" fillId="5" borderId="0" xfId="0" applyFont="1" applyFill="1" applyAlignment="1">
      <alignment vertical="center"/>
    </xf>
    <xf numFmtId="0" fontId="17" fillId="5" borderId="0" xfId="0" applyFont="1" applyFill="1"/>
    <xf numFmtId="9" fontId="3" fillId="5" borderId="0" xfId="0" applyNumberFormat="1" applyFont="1" applyFill="1"/>
    <xf numFmtId="0" fontId="0" fillId="4" borderId="0" xfId="0" applyFill="1"/>
    <xf numFmtId="0" fontId="9" fillId="4" borderId="0" xfId="0" applyFont="1" applyFill="1" applyAlignment="1"/>
    <xf numFmtId="2" fontId="3" fillId="2" borderId="1" xfId="0" applyNumberFormat="1" applyFont="1" applyFill="1" applyBorder="1"/>
    <xf numFmtId="0" fontId="0" fillId="5" borderId="0" xfId="0" applyFill="1"/>
    <xf numFmtId="0" fontId="24" fillId="4" borderId="10" xfId="0" applyFont="1" applyFill="1" applyBorder="1"/>
    <xf numFmtId="0" fontId="3" fillId="4" borderId="10" xfId="0" applyFont="1" applyFill="1" applyBorder="1"/>
    <xf numFmtId="165" fontId="29" fillId="4" borderId="0" xfId="0" applyNumberFormat="1" applyFont="1" applyFill="1"/>
    <xf numFmtId="0" fontId="30" fillId="5" borderId="0" xfId="0" applyFont="1" applyFill="1"/>
    <xf numFmtId="0" fontId="28" fillId="5" borderId="0" xfId="0" applyFont="1" applyFill="1"/>
    <xf numFmtId="0" fontId="3" fillId="0" borderId="0" xfId="0" applyFont="1" applyBorder="1"/>
    <xf numFmtId="0" fontId="3" fillId="0" borderId="1" xfId="0" applyFont="1" applyBorder="1"/>
    <xf numFmtId="0" fontId="6" fillId="4" borderId="0" xfId="0" applyFont="1" applyFill="1" applyAlignment="1">
      <alignment vertical="center"/>
    </xf>
    <xf numFmtId="44" fontId="18" fillId="4" borderId="0" xfId="2" applyFont="1" applyFill="1" applyAlignment="1">
      <alignment horizontal="center" wrapText="1"/>
    </xf>
    <xf numFmtId="0" fontId="31" fillId="4" borderId="0" xfId="0" applyFont="1" applyFill="1" applyAlignment="1">
      <alignment vertical="center" wrapText="1"/>
    </xf>
    <xf numFmtId="0" fontId="3" fillId="2" borderId="1" xfId="0" applyFont="1" applyFill="1" applyBorder="1"/>
    <xf numFmtId="168" fontId="3" fillId="2" borderId="0" xfId="2" applyNumberFormat="1" applyFont="1" applyFill="1"/>
    <xf numFmtId="2" fontId="3" fillId="0" borderId="1" xfId="0" applyNumberFormat="1" applyFont="1" applyFill="1" applyBorder="1"/>
    <xf numFmtId="9" fontId="7" fillId="4" borderId="0" xfId="3" applyFont="1" applyFill="1" applyAlignment="1">
      <alignment horizontal="left"/>
    </xf>
    <xf numFmtId="167" fontId="3" fillId="4" borderId="0" xfId="2" applyNumberFormat="1" applyFont="1" applyFill="1"/>
    <xf numFmtId="169" fontId="3" fillId="2" borderId="0" xfId="2" applyNumberFormat="1" applyFont="1" applyFill="1"/>
    <xf numFmtId="164" fontId="3" fillId="4" borderId="0" xfId="2" applyNumberFormat="1" applyFont="1" applyFill="1"/>
    <xf numFmtId="164" fontId="11" fillId="4" borderId="0" xfId="0" applyNumberFormat="1" applyFont="1" applyFill="1"/>
    <xf numFmtId="168" fontId="3" fillId="0" borderId="0" xfId="2" applyNumberFormat="1" applyFont="1" applyFill="1"/>
    <xf numFmtId="44" fontId="3" fillId="4" borderId="0" xfId="2" applyNumberFormat="1" applyFont="1" applyFill="1"/>
    <xf numFmtId="0" fontId="9" fillId="5" borderId="0" xfId="0" applyFont="1" applyFill="1"/>
    <xf numFmtId="9" fontId="3" fillId="5" borderId="0" xfId="0" applyNumberFormat="1" applyFont="1" applyFill="1" applyAlignment="1">
      <alignment horizontal="left"/>
    </xf>
    <xf numFmtId="0" fontId="16" fillId="5" borderId="0" xfId="0" applyFont="1" applyFill="1" applyAlignment="1">
      <alignment horizontal="center" vertical="center"/>
    </xf>
    <xf numFmtId="44" fontId="9" fillId="4" borderId="0" xfId="2" applyFont="1" applyFill="1" applyAlignment="1">
      <alignment horizontal="left"/>
    </xf>
    <xf numFmtId="0" fontId="15" fillId="5" borderId="0" xfId="0" applyFont="1" applyFill="1" applyAlignment="1">
      <alignment vertical="center"/>
    </xf>
    <xf numFmtId="0" fontId="9" fillId="4" borderId="0" xfId="0" applyFont="1" applyFill="1" applyAlignment="1">
      <alignment horizontal="center"/>
    </xf>
    <xf numFmtId="167" fontId="9" fillId="4" borderId="0" xfId="0" applyNumberFormat="1" applyFont="1" applyFill="1" applyAlignment="1">
      <alignment horizontal="left"/>
    </xf>
    <xf numFmtId="44" fontId="32" fillId="4" borderId="1" xfId="2" applyFont="1" applyFill="1" applyBorder="1" applyAlignment="1">
      <alignment horizontal="center"/>
    </xf>
    <xf numFmtId="168" fontId="3" fillId="2" borderId="0" xfId="2" applyNumberFormat="1" applyFont="1" applyFill="1" applyAlignment="1">
      <alignment horizontal="center"/>
    </xf>
    <xf numFmtId="164" fontId="3" fillId="4" borderId="1" xfId="2" applyNumberFormat="1" applyFont="1" applyFill="1" applyBorder="1"/>
    <xf numFmtId="170" fontId="3" fillId="5" borderId="0" xfId="0" applyNumberFormat="1" applyFont="1" applyFill="1" applyAlignment="1">
      <alignment horizontal="left"/>
    </xf>
    <xf numFmtId="170" fontId="3" fillId="5" borderId="0" xfId="0" applyNumberFormat="1" applyFont="1" applyFill="1"/>
    <xf numFmtId="171" fontId="3" fillId="2" borderId="0" xfId="2" applyNumberFormat="1" applyFont="1" applyFill="1"/>
    <xf numFmtId="2" fontId="3" fillId="4" borderId="0" xfId="0" applyNumberFormat="1" applyFont="1" applyFill="1" applyAlignment="1">
      <alignment horizontal="left"/>
    </xf>
    <xf numFmtId="0" fontId="0" fillId="0" borderId="0" xfId="0" applyAlignment="1">
      <alignment wrapText="1"/>
    </xf>
    <xf numFmtId="0" fontId="0" fillId="5" borderId="0" xfId="0" applyFill="1" applyAlignment="1">
      <alignment wrapText="1"/>
    </xf>
    <xf numFmtId="44" fontId="9" fillId="2" borderId="0" xfId="2" applyFont="1" applyFill="1"/>
    <xf numFmtId="44" fontId="9" fillId="4" borderId="1" xfId="2" applyFont="1" applyFill="1" applyBorder="1"/>
    <xf numFmtId="44" fontId="3" fillId="2" borderId="1" xfId="2" applyFont="1" applyFill="1" applyBorder="1"/>
    <xf numFmtId="0" fontId="3" fillId="4" borderId="1" xfId="2" applyNumberFormat="1" applyFont="1" applyFill="1" applyBorder="1" applyAlignment="1">
      <alignment horizontal="center"/>
    </xf>
    <xf numFmtId="164" fontId="3" fillId="2" borderId="1" xfId="2" applyNumberFormat="1" applyFont="1" applyFill="1" applyBorder="1"/>
    <xf numFmtId="0" fontId="38" fillId="0" borderId="0" xfId="0" applyFont="1" applyFill="1"/>
    <xf numFmtId="0" fontId="3" fillId="4" borderId="0" xfId="0" applyFont="1" applyFill="1" applyAlignment="1">
      <alignment vertical="top"/>
    </xf>
    <xf numFmtId="0" fontId="39" fillId="5" borderId="0" xfId="0" applyFont="1" applyFill="1"/>
    <xf numFmtId="0" fontId="41" fillId="5" borderId="0" xfId="0" applyFont="1" applyFill="1"/>
    <xf numFmtId="0" fontId="13" fillId="2" borderId="0" xfId="0" applyFont="1" applyFill="1" applyAlignment="1">
      <alignment horizontal="left" vertical="center"/>
    </xf>
    <xf numFmtId="0" fontId="3" fillId="2" borderId="0" xfId="0" applyFont="1" applyFill="1" applyAlignment="1">
      <alignment vertical="top"/>
    </xf>
    <xf numFmtId="0" fontId="13" fillId="5" borderId="0" xfId="0" applyFont="1" applyFill="1" applyAlignment="1">
      <alignment horizontal="left" vertical="center"/>
    </xf>
    <xf numFmtId="0" fontId="3" fillId="5" borderId="0" xfId="0" applyFont="1" applyFill="1" applyAlignment="1">
      <alignment vertical="top"/>
    </xf>
    <xf numFmtId="0" fontId="2" fillId="5" borderId="0" xfId="0" applyFont="1" applyFill="1" applyAlignment="1">
      <alignment horizontal="left"/>
    </xf>
    <xf numFmtId="0" fontId="7" fillId="5" borderId="0" xfId="0" applyFont="1" applyFill="1"/>
    <xf numFmtId="0" fontId="9" fillId="5" borderId="0" xfId="0" applyFont="1" applyFill="1" applyAlignment="1"/>
    <xf numFmtId="9" fontId="9" fillId="5" borderId="0" xfId="3" applyFont="1" applyFill="1"/>
    <xf numFmtId="0" fontId="40" fillId="6" borderId="0" xfId="0" applyFont="1" applyFill="1"/>
    <xf numFmtId="0" fontId="3" fillId="6" borderId="0" xfId="0" applyFont="1" applyFill="1"/>
    <xf numFmtId="0" fontId="3" fillId="6" borderId="0" xfId="0" applyFont="1" applyFill="1" applyBorder="1"/>
    <xf numFmtId="44" fontId="11" fillId="4" borderId="0" xfId="0" applyNumberFormat="1" applyFont="1" applyFill="1" applyBorder="1"/>
    <xf numFmtId="165" fontId="29" fillId="4" borderId="0" xfId="0" applyNumberFormat="1" applyFont="1" applyFill="1" applyBorder="1"/>
    <xf numFmtId="165" fontId="29" fillId="4" borderId="11" xfId="0" applyNumberFormat="1" applyFont="1" applyFill="1" applyBorder="1"/>
    <xf numFmtId="0" fontId="3" fillId="4" borderId="12" xfId="0" applyFont="1" applyFill="1" applyBorder="1"/>
    <xf numFmtId="0" fontId="9" fillId="4" borderId="12" xfId="0" applyFont="1" applyFill="1" applyBorder="1"/>
    <xf numFmtId="0" fontId="0" fillId="0" borderId="12" xfId="0" applyBorder="1"/>
    <xf numFmtId="0" fontId="42" fillId="4" borderId="0" xfId="0" applyFont="1" applyFill="1"/>
    <xf numFmtId="0" fontId="31" fillId="4" borderId="0" xfId="0" applyFont="1" applyFill="1" applyAlignment="1">
      <alignment horizontal="left" vertical="center" wrapText="1"/>
    </xf>
    <xf numFmtId="0" fontId="39" fillId="6" borderId="0" xfId="0" applyFont="1" applyFill="1" applyAlignment="1">
      <alignment horizontal="left" wrapText="1"/>
    </xf>
    <xf numFmtId="0" fontId="34" fillId="5" borderId="0" xfId="0" applyFont="1" applyFill="1" applyAlignment="1">
      <alignment horizontal="left" vertical="center" wrapText="1"/>
    </xf>
    <xf numFmtId="0" fontId="35" fillId="5" borderId="0" xfId="0" applyFont="1" applyFill="1" applyAlignment="1">
      <alignment horizontal="left" vertical="center" wrapText="1"/>
    </xf>
    <xf numFmtId="0" fontId="37" fillId="5" borderId="0" xfId="4" applyFont="1" applyFill="1" applyAlignment="1">
      <alignment horizontal="left" vertical="center"/>
    </xf>
    <xf numFmtId="0" fontId="2" fillId="0" borderId="0" xfId="0" applyFont="1" applyAlignment="1">
      <alignment horizontal="center" vertical="center"/>
    </xf>
    <xf numFmtId="0" fontId="3" fillId="2" borderId="0" xfId="0" applyFont="1" applyFill="1" applyAlignment="1">
      <alignment horizontal="center"/>
    </xf>
    <xf numFmtId="0" fontId="7" fillId="4" borderId="0" xfId="0" applyFont="1" applyFill="1" applyAlignment="1">
      <alignment horizontal="left"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cellXfs>
  <cellStyles count="5">
    <cellStyle name="Hyperlink" xfId="4" builtinId="8"/>
    <cellStyle name="Komma" xfId="1" builtinId="3"/>
    <cellStyle name="Procent" xfId="3" builtinId="5"/>
    <cellStyle name="Standaard" xfId="0" builtinId="0"/>
    <cellStyle name="Valuta" xfId="2" builtinId="4"/>
  </cellStyles>
  <dxfs count="0"/>
  <tableStyles count="0" defaultTableStyle="TableStyleMedium2" defaultPivotStyle="PivotStyleLight16"/>
  <colors>
    <mruColors>
      <color rgb="FFB4DE86"/>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9</xdr:col>
      <xdr:colOff>552209</xdr:colOff>
      <xdr:row>0</xdr:row>
      <xdr:rowOff>356958</xdr:rowOff>
    </xdr:from>
    <xdr:to>
      <xdr:col>10</xdr:col>
      <xdr:colOff>336080</xdr:colOff>
      <xdr:row>10</xdr:row>
      <xdr:rowOff>105832</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482653" y="356958"/>
          <a:ext cx="983316" cy="2302985"/>
        </a:xfrm>
        <a:prstGeom prst="rect">
          <a:avLst/>
        </a:prstGeom>
      </xdr:spPr>
    </xdr:pic>
    <xdr:clientData/>
  </xdr:twoCellAnchor>
  <xdr:twoCellAnchor editAs="oneCell">
    <xdr:from>
      <xdr:col>10</xdr:col>
      <xdr:colOff>282803</xdr:colOff>
      <xdr:row>11</xdr:row>
      <xdr:rowOff>50273</xdr:rowOff>
    </xdr:from>
    <xdr:to>
      <xdr:col>11</xdr:col>
      <xdr:colOff>151356</xdr:colOff>
      <xdr:row>15</xdr:row>
      <xdr:rowOff>78559</xdr:rowOff>
    </xdr:to>
    <xdr:pic>
      <xdr:nvPicPr>
        <xdr:cNvPr id="3" name="Afbeelding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81"/>
        <a:stretch/>
      </xdr:blipFill>
      <xdr:spPr bwMode="auto">
        <a:xfrm>
          <a:off x="9026753" y="2936348"/>
          <a:ext cx="725803" cy="790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652021</xdr:colOff>
      <xdr:row>11</xdr:row>
      <xdr:rowOff>47133</xdr:rowOff>
    </xdr:from>
    <xdr:to>
      <xdr:col>10</xdr:col>
      <xdr:colOff>231343</xdr:colOff>
      <xdr:row>15</xdr:row>
      <xdr:rowOff>62846</xdr:rowOff>
    </xdr:to>
    <xdr:pic>
      <xdr:nvPicPr>
        <xdr:cNvPr id="4" name="Afbeelding 3" descr="Kunststof glazen polypropyle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9551" b="93258" l="10000" r="90000">
                      <a14:foregroundMark x1="46667" y1="10674" x2="52222" y2="9551"/>
                      <a14:foregroundMark x1="46667" y1="87640" x2="47778" y2="91573"/>
                      <a14:foregroundMark x1="45000" y1="93258" x2="45000" y2="93258"/>
                    </a14:backgroundRemoval>
                  </a14:imgEffect>
                </a14:imgLayer>
              </a14:imgProps>
            </a:ext>
            <a:ext uri="{28A0092B-C50C-407E-A947-70E740481C1C}">
              <a14:useLocalDpi xmlns:a14="http://schemas.microsoft.com/office/drawing/2010/main" val="0"/>
            </a:ext>
          </a:extLst>
        </a:blip>
        <a:srcRect/>
        <a:stretch>
          <a:fillRect/>
        </a:stretch>
      </xdr:blipFill>
      <xdr:spPr bwMode="auto">
        <a:xfrm>
          <a:off x="8252971" y="2933208"/>
          <a:ext cx="722322" cy="777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502764</xdr:colOff>
      <xdr:row>10</xdr:row>
      <xdr:rowOff>31424</xdr:rowOff>
    </xdr:from>
    <xdr:to>
      <xdr:col>9</xdr:col>
      <xdr:colOff>699156</xdr:colOff>
      <xdr:row>16</xdr:row>
      <xdr:rowOff>16634</xdr:rowOff>
    </xdr:to>
    <xdr:pic>
      <xdr:nvPicPr>
        <xdr:cNvPr id="5" name="Afbeelding 4" descr="Afbeeldingsresultaat voor herbruikbare beker polycarbonaat&quot;">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15217"/>
        <a:stretch/>
      </xdr:blipFill>
      <xdr:spPr bwMode="auto">
        <a:xfrm>
          <a:off x="7398864" y="2726999"/>
          <a:ext cx="901242" cy="1128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301143</xdr:colOff>
      <xdr:row>82</xdr:row>
      <xdr:rowOff>1114457</xdr:rowOff>
    </xdr:from>
    <xdr:to>
      <xdr:col>12</xdr:col>
      <xdr:colOff>81514</xdr:colOff>
      <xdr:row>82</xdr:row>
      <xdr:rowOff>1844386</xdr:rowOff>
    </xdr:to>
    <xdr:pic>
      <xdr:nvPicPr>
        <xdr:cNvPr id="6" name="Afbeelding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7264"/>
        <a:stretch/>
      </xdr:blipFill>
      <xdr:spPr bwMode="auto">
        <a:xfrm>
          <a:off x="9046825" y="18372025"/>
          <a:ext cx="897394" cy="729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ofest.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6"/>
  <sheetViews>
    <sheetView tabSelected="1" topLeftCell="A83" zoomScale="110" zoomScaleNormal="110" workbookViewId="0">
      <selection activeCell="G11" sqref="G11"/>
    </sheetView>
  </sheetViews>
  <sheetFormatPr defaultRowHeight="14.5" x14ac:dyDescent="0.35"/>
  <cols>
    <col min="1" max="1" width="5.54296875" customWidth="1"/>
    <col min="3" max="3" width="9.54296875" bestFit="1" customWidth="1"/>
    <col min="4" max="6" width="17.26953125" customWidth="1"/>
    <col min="7" max="7" width="15.1796875" bestFit="1" customWidth="1"/>
    <col min="8" max="8" width="12.1796875" customWidth="1"/>
    <col min="9" max="9" width="10.54296875" customWidth="1"/>
    <col min="10" max="10" width="17.1796875" customWidth="1"/>
    <col min="11" max="11" width="12.81640625" customWidth="1"/>
    <col min="12" max="12" width="3.81640625" customWidth="1"/>
  </cols>
  <sheetData>
    <row r="1" spans="1:12" ht="72" customHeight="1" x14ac:dyDescent="0.35">
      <c r="A1" s="134" t="s">
        <v>97</v>
      </c>
      <c r="B1" s="134"/>
      <c r="C1" s="134"/>
      <c r="D1" s="134"/>
      <c r="E1" s="134"/>
      <c r="F1" s="134"/>
      <c r="G1" s="134"/>
      <c r="H1" s="134"/>
      <c r="I1" s="134"/>
      <c r="J1" s="134"/>
      <c r="K1" s="134"/>
      <c r="L1" s="134"/>
    </row>
    <row r="2" spans="1:12" s="65" customFormat="1" ht="10.5" customHeight="1" x14ac:dyDescent="0.4">
      <c r="A2" s="115"/>
      <c r="B2" s="115"/>
      <c r="C2" s="115"/>
      <c r="D2" s="115"/>
      <c r="E2" s="115"/>
      <c r="F2" s="115"/>
      <c r="G2" s="115"/>
      <c r="H2" s="115"/>
      <c r="I2" s="115"/>
      <c r="J2" s="115"/>
      <c r="K2" s="115"/>
      <c r="L2" s="115"/>
    </row>
    <row r="3" spans="1:12" ht="21" customHeight="1" x14ac:dyDescent="0.35">
      <c r="A3" s="108"/>
      <c r="B3" s="111" t="s">
        <v>92</v>
      </c>
      <c r="C3" s="112"/>
      <c r="D3" s="112"/>
      <c r="E3" s="108"/>
      <c r="F3" s="108"/>
      <c r="G3" s="108"/>
      <c r="H3" s="108"/>
      <c r="I3" s="108"/>
      <c r="J3" s="108"/>
      <c r="K3" s="108"/>
      <c r="L3" s="108"/>
    </row>
    <row r="4" spans="1:12" ht="9.65" customHeight="1" x14ac:dyDescent="0.35">
      <c r="A4" s="108"/>
      <c r="B4" s="113"/>
      <c r="C4" s="114"/>
      <c r="D4" s="114"/>
      <c r="E4" s="108"/>
      <c r="F4" s="108"/>
      <c r="G4" s="108"/>
      <c r="H4" s="108"/>
      <c r="I4" s="108"/>
      <c r="J4" s="108"/>
      <c r="K4" s="108"/>
      <c r="L4" s="108"/>
    </row>
    <row r="5" spans="1:12" x14ac:dyDescent="0.35">
      <c r="A5" s="2"/>
      <c r="B5" s="53" t="s">
        <v>0</v>
      </c>
      <c r="C5" s="2"/>
      <c r="D5" s="135"/>
      <c r="E5" s="135"/>
      <c r="F5" s="135"/>
      <c r="G5" s="2"/>
      <c r="H5" s="2"/>
      <c r="I5" s="2"/>
      <c r="J5" s="2"/>
      <c r="K5" s="3"/>
      <c r="L5" s="2"/>
    </row>
    <row r="6" spans="1:12" x14ac:dyDescent="0.35">
      <c r="A6" s="2"/>
      <c r="B6" s="53"/>
      <c r="C6" s="2"/>
      <c r="D6" s="2"/>
      <c r="E6" s="2"/>
      <c r="F6" s="2"/>
      <c r="G6" s="2"/>
      <c r="H6" s="2"/>
      <c r="I6" s="2"/>
      <c r="J6" s="2"/>
      <c r="K6" s="3"/>
      <c r="L6" s="2"/>
    </row>
    <row r="7" spans="1:12" ht="15.5" x14ac:dyDescent="0.35">
      <c r="A7" s="2"/>
      <c r="B7" s="4" t="s">
        <v>1</v>
      </c>
      <c r="C7" s="2"/>
      <c r="D7" s="2"/>
      <c r="E7" s="2"/>
      <c r="F7" s="2"/>
      <c r="G7" s="2"/>
      <c r="H7" s="2"/>
      <c r="I7" s="54"/>
      <c r="J7" s="54"/>
      <c r="K7" s="2"/>
      <c r="L7" s="2"/>
    </row>
    <row r="8" spans="1:12" x14ac:dyDescent="0.35">
      <c r="A8" s="2"/>
      <c r="B8" s="65"/>
      <c r="C8" s="65"/>
      <c r="D8" s="65"/>
      <c r="E8" s="65"/>
      <c r="G8" s="2"/>
      <c r="H8" s="2"/>
      <c r="I8" s="54"/>
      <c r="J8" s="54"/>
      <c r="K8" s="2"/>
      <c r="L8" s="2"/>
    </row>
    <row r="9" spans="1:12" x14ac:dyDescent="0.35">
      <c r="A9" s="2"/>
      <c r="B9" s="2" t="s">
        <v>2</v>
      </c>
      <c r="C9" s="2"/>
      <c r="D9" s="2"/>
      <c r="E9" s="2"/>
      <c r="F9" s="2"/>
      <c r="G9" s="2"/>
      <c r="H9" s="2"/>
      <c r="I9" s="2"/>
      <c r="J9" s="2"/>
      <c r="K9" s="2"/>
      <c r="L9" s="2"/>
    </row>
    <row r="10" spans="1:12" x14ac:dyDescent="0.35">
      <c r="A10" s="2"/>
      <c r="B10" s="2"/>
      <c r="C10" s="2" t="s">
        <v>3</v>
      </c>
      <c r="D10" s="2"/>
      <c r="E10" s="5"/>
      <c r="F10" s="2"/>
      <c r="G10" s="2"/>
      <c r="H10" s="2"/>
      <c r="I10" s="2"/>
      <c r="J10" s="2"/>
      <c r="K10" s="109"/>
      <c r="L10" s="2"/>
    </row>
    <row r="11" spans="1:12" x14ac:dyDescent="0.35">
      <c r="A11" s="2"/>
      <c r="B11" s="2"/>
      <c r="C11" s="2" t="s">
        <v>4</v>
      </c>
      <c r="D11" s="2"/>
      <c r="E11" s="5"/>
      <c r="F11" s="2"/>
      <c r="G11" s="2"/>
      <c r="H11" s="2"/>
      <c r="I11" s="2"/>
      <c r="J11" s="2"/>
      <c r="K11" s="109"/>
      <c r="L11" s="2"/>
    </row>
    <row r="12" spans="1:12" x14ac:dyDescent="0.35">
      <c r="A12" s="2"/>
      <c r="B12" s="2"/>
      <c r="C12" s="2" t="s">
        <v>65</v>
      </c>
      <c r="D12" s="2"/>
      <c r="E12" s="5"/>
      <c r="F12" s="2"/>
      <c r="G12" s="69"/>
      <c r="H12" s="69"/>
      <c r="I12" s="69"/>
      <c r="J12" s="2"/>
      <c r="K12" s="109"/>
      <c r="L12" s="2"/>
    </row>
    <row r="13" spans="1:12" x14ac:dyDescent="0.35">
      <c r="A13" s="2"/>
      <c r="B13" s="2"/>
      <c r="C13" s="6" t="s">
        <v>5</v>
      </c>
      <c r="D13" s="6"/>
      <c r="E13" s="7">
        <f>SUM(E10:E12)</f>
        <v>0</v>
      </c>
      <c r="F13" s="6"/>
      <c r="G13" s="70"/>
      <c r="H13" s="70"/>
      <c r="I13" s="70"/>
      <c r="J13" s="2"/>
      <c r="K13" s="109"/>
      <c r="L13" s="2"/>
    </row>
    <row r="14" spans="1:12" x14ac:dyDescent="0.35">
      <c r="A14" s="2"/>
      <c r="B14" s="2" t="s">
        <v>7</v>
      </c>
      <c r="C14" s="2"/>
      <c r="D14" s="2"/>
      <c r="E14" s="77"/>
      <c r="F14" s="8" t="s">
        <v>63</v>
      </c>
      <c r="G14" s="70"/>
      <c r="H14" s="70"/>
      <c r="I14" s="70"/>
      <c r="J14" s="2"/>
      <c r="K14" s="110"/>
      <c r="L14" s="2"/>
    </row>
    <row r="15" spans="1:12" x14ac:dyDescent="0.35">
      <c r="A15" s="2"/>
      <c r="B15" s="2" t="s">
        <v>67</v>
      </c>
      <c r="C15" s="2"/>
      <c r="D15" s="2"/>
      <c r="E15" s="94"/>
      <c r="F15" s="8" t="s">
        <v>83</v>
      </c>
      <c r="G15" s="70"/>
      <c r="H15" s="70"/>
      <c r="I15" s="70"/>
      <c r="J15" s="2"/>
      <c r="K15" s="110"/>
      <c r="L15" s="2"/>
    </row>
    <row r="16" spans="1:12" x14ac:dyDescent="0.35">
      <c r="A16" s="2"/>
      <c r="B16" s="2" t="s">
        <v>88</v>
      </c>
      <c r="C16" s="2"/>
      <c r="D16" s="2"/>
      <c r="E16" s="84" t="s">
        <v>69</v>
      </c>
      <c r="F16" s="8" t="s">
        <v>70</v>
      </c>
      <c r="G16" s="70"/>
      <c r="H16" s="70"/>
      <c r="I16" s="70"/>
      <c r="J16" s="2"/>
      <c r="K16" s="110"/>
      <c r="L16" s="2"/>
    </row>
    <row r="17" spans="1:13" x14ac:dyDescent="0.35">
      <c r="A17" s="2"/>
      <c r="B17" s="2" t="s">
        <v>11</v>
      </c>
      <c r="C17" s="2"/>
      <c r="D17" s="2"/>
      <c r="E17" s="80">
        <f>E14*E13</f>
        <v>0</v>
      </c>
      <c r="F17" s="2"/>
      <c r="H17" s="2"/>
      <c r="I17" s="2"/>
      <c r="J17" s="2"/>
      <c r="K17" s="109"/>
      <c r="L17" s="2"/>
    </row>
    <row r="18" spans="1:13" x14ac:dyDescent="0.35">
      <c r="A18" s="2"/>
      <c r="B18" s="2"/>
      <c r="C18" s="2"/>
      <c r="D18" s="2"/>
      <c r="E18" s="7">
        <f>E14*E13*(1+G18)</f>
        <v>0</v>
      </c>
      <c r="F18" s="8" t="s">
        <v>66</v>
      </c>
      <c r="G18" s="79">
        <v>0.15</v>
      </c>
      <c r="H18" s="2"/>
      <c r="I18" s="2"/>
      <c r="J18" s="2"/>
      <c r="K18" s="109"/>
      <c r="L18" s="2"/>
    </row>
    <row r="19" spans="1:13" x14ac:dyDescent="0.35">
      <c r="A19" s="2"/>
      <c r="B19" s="2" t="s">
        <v>58</v>
      </c>
      <c r="C19" s="2"/>
      <c r="D19" s="2"/>
      <c r="E19" s="81"/>
      <c r="F19" s="1"/>
      <c r="G19" s="2"/>
      <c r="H19" s="2"/>
      <c r="I19" s="2"/>
      <c r="J19" s="2"/>
      <c r="K19" s="109"/>
      <c r="L19" s="2"/>
    </row>
    <row r="20" spans="1:13" x14ac:dyDescent="0.35">
      <c r="A20" s="2"/>
      <c r="B20" s="8"/>
      <c r="C20" s="2"/>
      <c r="D20" s="2"/>
      <c r="E20" s="2"/>
      <c r="F20" s="2"/>
      <c r="G20" s="2"/>
      <c r="H20" s="2"/>
      <c r="I20" s="2"/>
      <c r="J20" s="2"/>
      <c r="K20" s="2"/>
      <c r="L20" s="2"/>
    </row>
    <row r="21" spans="1:13" x14ac:dyDescent="0.35">
      <c r="A21" s="2"/>
      <c r="B21" s="2"/>
      <c r="C21" s="2"/>
      <c r="D21" s="2"/>
      <c r="E21" s="2"/>
      <c r="F21" s="2"/>
      <c r="G21" s="2"/>
      <c r="H21" s="58"/>
      <c r="I21" s="2"/>
      <c r="J21" s="2"/>
      <c r="K21" s="2"/>
      <c r="L21" s="2"/>
    </row>
    <row r="22" spans="1:13" ht="15.5" x14ac:dyDescent="0.35">
      <c r="A22" s="2"/>
      <c r="B22" s="9" t="s">
        <v>84</v>
      </c>
      <c r="C22" s="2"/>
      <c r="D22" s="2"/>
      <c r="E22" s="2"/>
      <c r="F22" s="2"/>
      <c r="G22" s="6"/>
      <c r="H22" s="6" t="s">
        <v>12</v>
      </c>
      <c r="I22" s="6" t="s">
        <v>13</v>
      </c>
      <c r="J22" s="2"/>
      <c r="K22" s="2"/>
      <c r="L22" s="2"/>
    </row>
    <row r="23" spans="1:13" x14ac:dyDescent="0.35">
      <c r="A23" s="2"/>
      <c r="B23" s="10"/>
      <c r="C23" s="2" t="s">
        <v>14</v>
      </c>
      <c r="E23" s="8" t="s">
        <v>68</v>
      </c>
      <c r="F23" s="2"/>
      <c r="G23" s="2"/>
      <c r="H23" s="98">
        <v>0</v>
      </c>
      <c r="I23" s="11">
        <f>E18</f>
        <v>0</v>
      </c>
      <c r="J23" s="82">
        <f>I23*H23</f>
        <v>0</v>
      </c>
      <c r="K23" s="2"/>
      <c r="L23" s="2"/>
    </row>
    <row r="24" spans="1:13" x14ac:dyDescent="0.35">
      <c r="A24" s="2"/>
      <c r="B24" s="10"/>
      <c r="C24" s="2" t="s">
        <v>64</v>
      </c>
      <c r="D24" s="2"/>
      <c r="E24" s="8" t="s">
        <v>89</v>
      </c>
      <c r="F24" s="63"/>
      <c r="G24" s="14"/>
      <c r="H24" s="98">
        <v>0</v>
      </c>
      <c r="I24" s="11">
        <f>E17*1.05</f>
        <v>0</v>
      </c>
      <c r="J24" s="82">
        <f>I24*H24</f>
        <v>0</v>
      </c>
      <c r="K24" s="128" t="s">
        <v>98</v>
      </c>
      <c r="L24" s="2"/>
    </row>
    <row r="25" spans="1:13" x14ac:dyDescent="0.35">
      <c r="A25" s="2"/>
      <c r="B25" s="10"/>
      <c r="C25" s="109" t="s">
        <v>93</v>
      </c>
      <c r="D25" s="47"/>
      <c r="E25" s="116" t="s">
        <v>95</v>
      </c>
      <c r="F25" s="117"/>
      <c r="G25" s="118"/>
      <c r="H25" s="98">
        <v>0</v>
      </c>
      <c r="I25" s="11">
        <f>E17*1.05</f>
        <v>0</v>
      </c>
      <c r="J25" s="82">
        <v>0</v>
      </c>
      <c r="K25" s="128" t="s">
        <v>98</v>
      </c>
      <c r="L25" s="2"/>
    </row>
    <row r="26" spans="1:13" ht="17" x14ac:dyDescent="0.6">
      <c r="A26" s="2"/>
      <c r="B26" s="15" t="s">
        <v>15</v>
      </c>
      <c r="C26" s="15"/>
      <c r="D26" s="16"/>
      <c r="E26" s="16"/>
      <c r="F26" s="16"/>
      <c r="G26" s="16"/>
      <c r="I26" s="16"/>
      <c r="J26" s="83">
        <f>SUM(J23:J25)</f>
        <v>0</v>
      </c>
      <c r="K26" s="2"/>
      <c r="L26" s="2"/>
    </row>
    <row r="27" spans="1:13" x14ac:dyDescent="0.35">
      <c r="A27" s="2"/>
      <c r="B27" s="10"/>
      <c r="C27" s="2"/>
      <c r="D27" s="2"/>
      <c r="E27" s="2"/>
      <c r="F27" s="2"/>
      <c r="G27" s="2"/>
      <c r="H27" s="2" t="s">
        <v>94</v>
      </c>
      <c r="I27" s="2"/>
      <c r="J27" s="2"/>
      <c r="K27" s="2"/>
      <c r="L27" s="2"/>
    </row>
    <row r="28" spans="1:13" x14ac:dyDescent="0.35">
      <c r="A28" s="2"/>
      <c r="B28" s="10"/>
      <c r="C28" s="2"/>
      <c r="D28" s="2"/>
      <c r="E28" s="2"/>
      <c r="F28" s="2"/>
      <c r="G28" s="2"/>
      <c r="H28" s="16"/>
      <c r="I28" s="2"/>
      <c r="J28" s="2"/>
      <c r="K28" s="2"/>
      <c r="L28" s="2"/>
    </row>
    <row r="29" spans="1:13" ht="15.75" customHeight="1" x14ac:dyDescent="0.35">
      <c r="A29" s="2"/>
      <c r="B29" s="9" t="s">
        <v>16</v>
      </c>
      <c r="C29" s="2"/>
      <c r="D29" s="4"/>
      <c r="E29" s="2"/>
      <c r="F29" s="2"/>
      <c r="G29" s="2"/>
      <c r="H29" s="58"/>
      <c r="I29" s="2"/>
      <c r="J29" s="2"/>
      <c r="K29" s="2"/>
      <c r="L29" s="2"/>
    </row>
    <row r="30" spans="1:13" x14ac:dyDescent="0.35">
      <c r="A30" s="2"/>
      <c r="B30" s="18"/>
      <c r="C30" s="2"/>
      <c r="D30" s="2"/>
      <c r="E30" s="2"/>
      <c r="F30" s="2"/>
      <c r="G30" s="2"/>
      <c r="H30" s="6" t="s">
        <v>12</v>
      </c>
      <c r="I30" s="19" t="s">
        <v>13</v>
      </c>
      <c r="J30" s="19" t="s">
        <v>17</v>
      </c>
      <c r="K30" s="2"/>
      <c r="L30" s="2"/>
    </row>
    <row r="31" spans="1:13" x14ac:dyDescent="0.35">
      <c r="A31" s="2"/>
      <c r="B31" s="20"/>
      <c r="C31" s="2" t="s">
        <v>14</v>
      </c>
      <c r="D31" s="2"/>
      <c r="E31" s="2"/>
      <c r="F31" s="2"/>
      <c r="G31" s="2"/>
      <c r="H31" s="56" t="s">
        <v>18</v>
      </c>
      <c r="I31" s="11"/>
      <c r="J31" s="56" t="s">
        <v>18</v>
      </c>
      <c r="K31" s="2"/>
      <c r="L31" s="2"/>
    </row>
    <row r="32" spans="1:13" x14ac:dyDescent="0.35">
      <c r="A32" s="2"/>
      <c r="B32" s="21"/>
      <c r="C32" s="2" t="s">
        <v>64</v>
      </c>
      <c r="D32" s="2"/>
      <c r="E32" s="107" t="s">
        <v>89</v>
      </c>
      <c r="F32" s="13"/>
      <c r="G32" s="14"/>
      <c r="H32" s="98">
        <v>0</v>
      </c>
      <c r="I32" s="11">
        <f>E17*1.05</f>
        <v>0</v>
      </c>
      <c r="J32" s="82">
        <f>I32*H32</f>
        <v>0</v>
      </c>
      <c r="K32" s="128" t="s">
        <v>98</v>
      </c>
      <c r="L32" s="2"/>
      <c r="M32" t="s">
        <v>94</v>
      </c>
    </row>
    <row r="33" spans="1:12" x14ac:dyDescent="0.35">
      <c r="A33" s="2"/>
      <c r="B33" s="10"/>
      <c r="C33" s="2" t="s">
        <v>90</v>
      </c>
      <c r="D33" s="47"/>
      <c r="E33" s="116" t="s">
        <v>96</v>
      </c>
      <c r="F33" s="117"/>
      <c r="G33" s="118"/>
      <c r="H33" s="98">
        <v>0</v>
      </c>
      <c r="I33" s="11">
        <f>E17*1.05</f>
        <v>0</v>
      </c>
      <c r="J33" s="82">
        <f>I33*H33</f>
        <v>0</v>
      </c>
      <c r="K33" s="128" t="s">
        <v>98</v>
      </c>
      <c r="L33" s="2"/>
    </row>
    <row r="34" spans="1:12" ht="17" x14ac:dyDescent="0.6">
      <c r="A34" s="2"/>
      <c r="B34" s="15" t="s">
        <v>15</v>
      </c>
      <c r="C34" s="15"/>
      <c r="D34" s="16"/>
      <c r="E34" s="16"/>
      <c r="F34" s="16"/>
      <c r="G34" s="16"/>
      <c r="H34" s="16"/>
      <c r="I34" s="16"/>
      <c r="J34" s="83">
        <f>SUM(J32:J33)</f>
        <v>0</v>
      </c>
      <c r="K34" s="2"/>
      <c r="L34" s="2"/>
    </row>
    <row r="35" spans="1:12" x14ac:dyDescent="0.35">
      <c r="A35" s="2"/>
      <c r="B35" s="22"/>
      <c r="C35" s="2"/>
      <c r="D35" s="2"/>
      <c r="E35" s="2"/>
      <c r="F35" s="2"/>
      <c r="G35" s="2"/>
      <c r="H35" s="2"/>
      <c r="I35" s="2"/>
      <c r="J35" s="2"/>
      <c r="K35" s="12"/>
      <c r="L35" s="2"/>
    </row>
    <row r="36" spans="1:12" x14ac:dyDescent="0.35">
      <c r="A36" s="2"/>
      <c r="B36" s="73" t="s">
        <v>19</v>
      </c>
      <c r="C36" s="2"/>
      <c r="D36" s="2"/>
      <c r="E36" s="2"/>
      <c r="F36" s="2"/>
      <c r="G36" s="2"/>
      <c r="H36" s="2"/>
      <c r="I36" s="2"/>
      <c r="J36" s="2"/>
      <c r="K36" s="12"/>
      <c r="L36" s="2"/>
    </row>
    <row r="37" spans="1:12" x14ac:dyDescent="0.35">
      <c r="A37" s="2"/>
      <c r="B37" s="23" t="s">
        <v>20</v>
      </c>
      <c r="C37" s="2"/>
      <c r="D37" s="2"/>
      <c r="E37" s="2"/>
      <c r="F37" s="2"/>
      <c r="G37" s="2"/>
      <c r="H37" s="2"/>
      <c r="I37" s="2"/>
      <c r="J37" s="2"/>
      <c r="K37" s="12"/>
      <c r="L37" s="2"/>
    </row>
    <row r="38" spans="1:12" x14ac:dyDescent="0.35">
      <c r="A38" s="2"/>
      <c r="B38" s="23" t="s">
        <v>21</v>
      </c>
      <c r="C38" s="2"/>
      <c r="D38" s="2"/>
      <c r="E38" s="2"/>
      <c r="F38" s="102">
        <v>0</v>
      </c>
      <c r="G38" s="13" t="s">
        <v>22</v>
      </c>
      <c r="H38" s="24"/>
      <c r="I38" s="25"/>
      <c r="J38" s="2"/>
      <c r="K38" s="12"/>
      <c r="L38" s="2"/>
    </row>
    <row r="39" spans="1:12" x14ac:dyDescent="0.35">
      <c r="A39" s="2"/>
      <c r="B39" s="90" t="s">
        <v>79</v>
      </c>
      <c r="C39" s="2"/>
      <c r="D39" s="2"/>
      <c r="E39" s="12"/>
      <c r="F39" s="103">
        <f>E19-F38</f>
        <v>0</v>
      </c>
      <c r="G39" s="13" t="s">
        <v>26</v>
      </c>
      <c r="H39" s="2"/>
      <c r="I39" s="2"/>
      <c r="J39" s="2"/>
      <c r="K39" s="12"/>
      <c r="L39" s="2"/>
    </row>
    <row r="40" spans="1:12" x14ac:dyDescent="0.35">
      <c r="A40" s="2"/>
      <c r="B40" s="26"/>
      <c r="C40" s="2"/>
      <c r="D40" s="2"/>
      <c r="E40" s="2"/>
      <c r="F40" s="2"/>
      <c r="G40" s="8" t="s">
        <v>55</v>
      </c>
      <c r="H40" s="2"/>
      <c r="I40" s="2"/>
      <c r="J40" s="2"/>
      <c r="K40" s="12"/>
      <c r="L40" s="2"/>
    </row>
    <row r="41" spans="1:12" ht="15.5" x14ac:dyDescent="0.35">
      <c r="A41" s="2"/>
      <c r="B41" s="4" t="s">
        <v>59</v>
      </c>
      <c r="C41" s="2"/>
      <c r="D41" s="2"/>
      <c r="E41" s="2"/>
      <c r="F41" s="2"/>
      <c r="G41" s="2"/>
      <c r="H41" s="2"/>
      <c r="I41" s="2"/>
      <c r="J41" s="2"/>
      <c r="K41" s="12"/>
      <c r="L41" s="2"/>
    </row>
    <row r="42" spans="1:12" x14ac:dyDescent="0.35">
      <c r="A42" s="2"/>
      <c r="B42" s="26" t="s">
        <v>23</v>
      </c>
      <c r="C42" s="2"/>
      <c r="D42" s="2"/>
      <c r="E42" s="27"/>
      <c r="F42" s="2"/>
      <c r="G42" s="2"/>
      <c r="H42" s="2"/>
      <c r="I42" s="8"/>
      <c r="J42" s="2"/>
      <c r="K42" s="12"/>
      <c r="L42" s="2"/>
    </row>
    <row r="43" spans="1:12" ht="15" x14ac:dyDescent="0.4">
      <c r="A43" s="2"/>
      <c r="B43" s="59"/>
      <c r="C43" s="47"/>
      <c r="D43" s="60" t="s">
        <v>24</v>
      </c>
      <c r="E43" s="89">
        <f>J96</f>
        <v>0</v>
      </c>
      <c r="F43" s="136" t="s">
        <v>56</v>
      </c>
      <c r="G43" s="28" t="s">
        <v>71</v>
      </c>
      <c r="H43" s="28" t="s">
        <v>71</v>
      </c>
      <c r="I43" s="8"/>
      <c r="K43" s="12"/>
      <c r="L43" s="2"/>
    </row>
    <row r="44" spans="1:12" x14ac:dyDescent="0.35">
      <c r="A44" s="2"/>
      <c r="B44" s="59"/>
      <c r="C44" s="59"/>
      <c r="D44" s="86" t="s">
        <v>74</v>
      </c>
      <c r="E44" s="86"/>
      <c r="F44" s="136"/>
      <c r="G44" s="91" t="s">
        <v>75</v>
      </c>
      <c r="H44" s="91" t="s">
        <v>76</v>
      </c>
      <c r="I44" s="8"/>
      <c r="J44" s="2"/>
      <c r="K44" s="12"/>
      <c r="L44" s="2"/>
    </row>
    <row r="45" spans="1:12" x14ac:dyDescent="0.35">
      <c r="A45" s="2"/>
      <c r="C45" s="61">
        <v>0.25</v>
      </c>
      <c r="D45" s="88" t="s">
        <v>73</v>
      </c>
      <c r="E45" s="87">
        <v>0.45</v>
      </c>
      <c r="F45" s="2"/>
      <c r="G45" s="82">
        <f>E43*C45</f>
        <v>0</v>
      </c>
      <c r="H45" s="82">
        <f>E43*E45</f>
        <v>0</v>
      </c>
      <c r="I45" s="8"/>
      <c r="J45" s="2"/>
      <c r="K45" s="12"/>
      <c r="L45" s="2"/>
    </row>
    <row r="46" spans="1:12" x14ac:dyDescent="0.35">
      <c r="A46" s="2"/>
      <c r="B46" s="61"/>
      <c r="C46" s="2"/>
      <c r="D46" s="2"/>
      <c r="F46" s="2"/>
      <c r="G46" s="82"/>
      <c r="H46" s="82"/>
      <c r="I46" s="8"/>
      <c r="J46" s="2"/>
      <c r="K46" s="12"/>
      <c r="L46" s="2"/>
    </row>
    <row r="47" spans="1:12" ht="15" x14ac:dyDescent="0.4">
      <c r="A47" s="2"/>
      <c r="B47" s="59" t="s">
        <v>51</v>
      </c>
      <c r="C47" s="61"/>
      <c r="D47" s="48"/>
      <c r="E47" s="8"/>
      <c r="F47" s="2"/>
      <c r="G47" s="28" t="s">
        <v>25</v>
      </c>
      <c r="I47" s="8"/>
      <c r="J47" s="2"/>
      <c r="K47" s="12"/>
      <c r="L47" s="2"/>
    </row>
    <row r="48" spans="1:12" x14ac:dyDescent="0.35">
      <c r="A48" s="2"/>
      <c r="B48" s="59"/>
      <c r="C48" s="61"/>
      <c r="D48" s="48"/>
      <c r="E48" s="27"/>
      <c r="F48" s="2"/>
      <c r="G48" s="85" t="e">
        <f>J100</f>
        <v>#DIV/0!</v>
      </c>
      <c r="H48" s="8" t="s">
        <v>72</v>
      </c>
      <c r="I48" s="8"/>
      <c r="J48" s="2"/>
      <c r="K48" s="12"/>
      <c r="L48" s="2"/>
    </row>
    <row r="49" spans="1:12" x14ac:dyDescent="0.35">
      <c r="A49" s="2"/>
      <c r="B49" s="26" t="s">
        <v>80</v>
      </c>
      <c r="C49" s="61"/>
      <c r="D49" s="48"/>
      <c r="E49" s="27"/>
      <c r="F49" s="31"/>
      <c r="G49" s="29"/>
      <c r="H49" s="2"/>
      <c r="I49" s="8"/>
      <c r="J49" s="2"/>
      <c r="K49" s="12"/>
      <c r="L49" s="2"/>
    </row>
    <row r="50" spans="1:12" x14ac:dyDescent="0.35">
      <c r="A50" s="2"/>
      <c r="B50" s="26"/>
      <c r="C50" s="59"/>
      <c r="D50" s="86" t="s">
        <v>77</v>
      </c>
      <c r="E50" s="86"/>
      <c r="F50" s="31"/>
      <c r="G50" s="91" t="s">
        <v>75</v>
      </c>
      <c r="H50" s="91" t="s">
        <v>76</v>
      </c>
      <c r="I50" s="8"/>
      <c r="J50" s="2"/>
      <c r="K50" s="12"/>
      <c r="L50" s="2"/>
    </row>
    <row r="51" spans="1:12" x14ac:dyDescent="0.35">
      <c r="A51" s="2"/>
      <c r="B51" s="26"/>
      <c r="C51" s="97">
        <v>2.5000000000000001E-2</v>
      </c>
      <c r="D51" s="88" t="s">
        <v>73</v>
      </c>
      <c r="E51" s="96">
        <v>7.4999999999999997E-2</v>
      </c>
      <c r="F51" s="31"/>
      <c r="G51" s="82">
        <f>C53*F39</f>
        <v>0</v>
      </c>
      <c r="H51" s="82">
        <f>F39*E53</f>
        <v>0</v>
      </c>
      <c r="J51" s="8" t="s">
        <v>55</v>
      </c>
      <c r="K51" s="12"/>
      <c r="L51" s="2"/>
    </row>
    <row r="52" spans="1:12" ht="15" x14ac:dyDescent="0.4">
      <c r="A52" s="2"/>
      <c r="B52" s="22"/>
      <c r="C52" s="13"/>
      <c r="D52" s="13" t="s">
        <v>78</v>
      </c>
      <c r="E52" s="13"/>
      <c r="F52" s="74"/>
      <c r="G52" s="2"/>
      <c r="H52" s="13"/>
      <c r="I52" s="13"/>
      <c r="J52" s="2"/>
      <c r="K52" s="12"/>
      <c r="L52" s="2"/>
    </row>
    <row r="53" spans="1:12" x14ac:dyDescent="0.35">
      <c r="A53" s="2"/>
      <c r="B53" s="22"/>
      <c r="C53" s="30">
        <f>C51*E17</f>
        <v>0</v>
      </c>
      <c r="D53" s="88" t="s">
        <v>73</v>
      </c>
      <c r="E53" s="92">
        <f>E51*I24</f>
        <v>0</v>
      </c>
      <c r="F53" s="31"/>
      <c r="H53" s="13"/>
      <c r="I53" s="2"/>
      <c r="J53" s="2"/>
      <c r="K53" s="12"/>
      <c r="L53" s="2"/>
    </row>
    <row r="54" spans="1:12" x14ac:dyDescent="0.35">
      <c r="A54" s="2"/>
      <c r="B54" s="22"/>
      <c r="C54" s="14"/>
      <c r="D54" s="30"/>
      <c r="E54" s="13"/>
      <c r="F54" s="31"/>
      <c r="G54" s="13"/>
      <c r="H54" s="2"/>
      <c r="I54" s="2"/>
      <c r="J54" s="2"/>
      <c r="K54" s="12"/>
      <c r="L54" s="2"/>
    </row>
    <row r="55" spans="1:12" ht="15.5" x14ac:dyDescent="0.35">
      <c r="A55" s="2"/>
      <c r="B55" s="137" t="s">
        <v>27</v>
      </c>
      <c r="C55" s="138"/>
      <c r="D55" s="138"/>
      <c r="E55" s="138"/>
      <c r="F55" s="138"/>
      <c r="G55" s="138"/>
      <c r="H55" s="138"/>
      <c r="I55" s="138"/>
      <c r="J55" s="139"/>
      <c r="K55" s="12"/>
      <c r="L55" s="2"/>
    </row>
    <row r="56" spans="1:12" ht="17" x14ac:dyDescent="0.6">
      <c r="A56" s="2"/>
      <c r="B56" s="32" t="s">
        <v>28</v>
      </c>
      <c r="C56" s="33"/>
      <c r="D56" s="34"/>
      <c r="E56" s="13"/>
      <c r="F56" s="68" t="str">
        <f>IF(OR($H$23=0,$H$24=0),"",J26+$G$48-G51-G45)</f>
        <v/>
      </c>
      <c r="G56" s="17" t="s">
        <v>76</v>
      </c>
      <c r="H56" s="68" t="str">
        <f>IF(OR($H$23=0,$H$24=0),"",J26+$G$48-H51-H45)</f>
        <v/>
      </c>
      <c r="I56" s="17" t="s">
        <v>75</v>
      </c>
      <c r="J56" s="35"/>
      <c r="K56" s="12"/>
      <c r="L56" s="2"/>
    </row>
    <row r="57" spans="1:12" ht="17" x14ac:dyDescent="0.6">
      <c r="A57" s="2"/>
      <c r="B57" s="36" t="s">
        <v>53</v>
      </c>
      <c r="C57" s="37"/>
      <c r="D57" s="38"/>
      <c r="E57" s="39"/>
      <c r="F57" s="123" t="str">
        <f>IF(OR($H$32=0),"",J34+$G$48-G51-G45)</f>
        <v/>
      </c>
      <c r="G57" s="122" t="s">
        <v>76</v>
      </c>
      <c r="H57" s="124" t="str">
        <f>IF(OR($H$32=0),"",J34+$G$48-H51-H45)</f>
        <v/>
      </c>
      <c r="I57" s="122" t="s">
        <v>75</v>
      </c>
      <c r="J57" s="40"/>
      <c r="K57" s="12"/>
      <c r="L57" s="2"/>
    </row>
    <row r="58" spans="1:12" x14ac:dyDescent="0.35">
      <c r="A58" s="2"/>
      <c r="B58" s="2"/>
      <c r="C58" s="21"/>
      <c r="D58" s="41"/>
      <c r="E58" s="2"/>
      <c r="F58" s="127"/>
      <c r="G58" s="126"/>
      <c r="H58" s="2"/>
      <c r="I58" s="125"/>
      <c r="J58" s="2"/>
      <c r="K58" s="12"/>
      <c r="L58" s="2"/>
    </row>
    <row r="59" spans="1:12" x14ac:dyDescent="0.35">
      <c r="A59" s="2"/>
      <c r="B59" s="26"/>
      <c r="C59" s="14"/>
      <c r="D59" s="30"/>
      <c r="E59" s="13"/>
      <c r="F59" s="13" t="s">
        <v>54</v>
      </c>
      <c r="G59" s="13"/>
      <c r="H59" s="2"/>
      <c r="I59" s="2"/>
      <c r="J59" s="2"/>
      <c r="K59" s="12"/>
      <c r="L59" s="2"/>
    </row>
    <row r="60" spans="1:12" x14ac:dyDescent="0.35">
      <c r="A60" s="2"/>
      <c r="B60" s="49" t="s">
        <v>100</v>
      </c>
      <c r="C60" s="42"/>
      <c r="D60" s="43"/>
      <c r="E60" s="50"/>
      <c r="F60" s="31"/>
      <c r="G60" s="13"/>
      <c r="H60" s="2"/>
      <c r="I60" s="2"/>
      <c r="J60" s="2"/>
      <c r="K60" s="12"/>
      <c r="L60" s="2"/>
    </row>
    <row r="61" spans="1:12" x14ac:dyDescent="0.35">
      <c r="A61" s="2"/>
      <c r="B61" s="46" t="s">
        <v>29</v>
      </c>
      <c r="C61" s="44"/>
      <c r="D61" s="34"/>
      <c r="E61" s="13"/>
      <c r="F61" s="31"/>
      <c r="G61" s="13"/>
      <c r="H61" s="2"/>
      <c r="I61" s="2"/>
      <c r="J61" s="2"/>
      <c r="K61" s="12"/>
      <c r="L61" s="2"/>
    </row>
    <row r="62" spans="1:12" x14ac:dyDescent="0.35">
      <c r="A62" s="2"/>
      <c r="B62" s="46" t="s">
        <v>30</v>
      </c>
      <c r="C62" s="46"/>
      <c r="D62" s="2"/>
      <c r="E62" s="2"/>
      <c r="F62" s="2"/>
      <c r="G62" s="2"/>
      <c r="H62" s="2"/>
      <c r="I62" s="2"/>
      <c r="J62" s="2"/>
      <c r="K62" s="2"/>
      <c r="L62" s="2"/>
    </row>
    <row r="63" spans="1:12" x14ac:dyDescent="0.35">
      <c r="A63" s="2"/>
      <c r="B63" s="46" t="s">
        <v>31</v>
      </c>
      <c r="C63" s="46"/>
      <c r="D63" s="2"/>
      <c r="E63" s="2"/>
      <c r="F63" s="2"/>
      <c r="G63" s="2"/>
      <c r="H63" s="2"/>
      <c r="I63" s="2"/>
      <c r="J63" s="2"/>
      <c r="K63" s="2"/>
      <c r="L63" s="2"/>
    </row>
    <row r="64" spans="1:12" x14ac:dyDescent="0.35">
      <c r="A64" s="2"/>
      <c r="B64" s="51" t="s">
        <v>101</v>
      </c>
      <c r="C64" s="52"/>
      <c r="D64" s="52"/>
      <c r="E64" s="52"/>
      <c r="F64" s="2"/>
      <c r="G64" s="2"/>
      <c r="H64" s="2"/>
      <c r="I64" s="2"/>
      <c r="J64" s="2"/>
      <c r="K64" s="2"/>
      <c r="L64" s="2"/>
    </row>
    <row r="65" spans="1:12" x14ac:dyDescent="0.35">
      <c r="A65" s="2"/>
      <c r="B65" s="46" t="s">
        <v>49</v>
      </c>
      <c r="C65" s="46"/>
      <c r="D65" s="2"/>
      <c r="E65" s="2"/>
      <c r="F65" s="2"/>
      <c r="G65" s="2"/>
      <c r="H65" s="2"/>
      <c r="I65" s="2"/>
      <c r="J65" s="2"/>
      <c r="K65" s="2"/>
      <c r="L65" s="2"/>
    </row>
    <row r="66" spans="1:12" x14ac:dyDescent="0.35">
      <c r="A66" s="2"/>
      <c r="B66" s="46" t="s">
        <v>32</v>
      </c>
      <c r="C66" s="46"/>
      <c r="D66" s="2"/>
      <c r="E66" s="2"/>
      <c r="F66" s="2"/>
      <c r="G66" s="2"/>
      <c r="H66" s="2"/>
      <c r="I66" s="2"/>
      <c r="J66" s="2"/>
      <c r="K66" s="2"/>
      <c r="L66" s="2"/>
    </row>
    <row r="67" spans="1:12" x14ac:dyDescent="0.35">
      <c r="A67" s="2"/>
      <c r="B67" s="46"/>
      <c r="C67" s="46" t="s">
        <v>33</v>
      </c>
      <c r="D67" s="2"/>
      <c r="E67" s="2"/>
      <c r="F67" s="2"/>
      <c r="G67" s="2"/>
      <c r="H67" s="2"/>
      <c r="I67" s="2"/>
      <c r="J67" s="2"/>
      <c r="K67" s="2"/>
      <c r="L67" s="2"/>
    </row>
    <row r="68" spans="1:12" x14ac:dyDescent="0.35">
      <c r="A68" s="2"/>
      <c r="B68" s="46"/>
      <c r="C68" s="46" t="s">
        <v>50</v>
      </c>
      <c r="D68" s="2"/>
      <c r="E68" s="2"/>
      <c r="F68" s="2"/>
      <c r="G68" s="2"/>
      <c r="H68" s="2"/>
      <c r="I68" s="2"/>
      <c r="J68" s="2"/>
      <c r="K68" s="2"/>
      <c r="L68" s="2"/>
    </row>
    <row r="69" spans="1:12" x14ac:dyDescent="0.35">
      <c r="A69" s="2"/>
      <c r="B69" s="46" t="s">
        <v>34</v>
      </c>
      <c r="C69" s="46"/>
      <c r="D69" s="2"/>
      <c r="E69" s="2"/>
      <c r="F69" s="2"/>
      <c r="G69" s="2"/>
      <c r="H69" s="2"/>
      <c r="I69" s="2"/>
      <c r="J69" s="2"/>
      <c r="K69" s="2"/>
      <c r="L69" s="2"/>
    </row>
    <row r="70" spans="1:12" x14ac:dyDescent="0.35">
      <c r="A70" s="2"/>
      <c r="B70" s="46"/>
      <c r="C70" s="46"/>
      <c r="D70" s="2"/>
      <c r="E70" s="2"/>
      <c r="F70" s="2"/>
      <c r="G70" s="2"/>
      <c r="H70" s="2"/>
      <c r="I70" s="2"/>
      <c r="J70" s="2"/>
      <c r="K70" s="2"/>
      <c r="L70" s="2"/>
    </row>
    <row r="71" spans="1:12" ht="13.75" customHeight="1" x14ac:dyDescent="0.35">
      <c r="A71" s="2"/>
      <c r="B71" s="66"/>
      <c r="C71" s="66"/>
      <c r="D71" s="67"/>
      <c r="E71" s="67"/>
      <c r="F71" s="67"/>
      <c r="G71" s="67"/>
      <c r="H71" s="67"/>
      <c r="I71" s="67"/>
      <c r="J71" s="67"/>
      <c r="K71" s="67"/>
      <c r="L71" s="2"/>
    </row>
    <row r="72" spans="1:12" x14ac:dyDescent="0.35">
      <c r="A72" s="62"/>
      <c r="B72" s="62"/>
      <c r="C72" s="62"/>
      <c r="D72" s="62"/>
      <c r="E72" s="62"/>
      <c r="F72" s="62"/>
      <c r="G72" s="62"/>
      <c r="H72" s="62"/>
      <c r="I72" s="62"/>
      <c r="J72" s="62"/>
      <c r="K72" s="62"/>
      <c r="L72" s="62"/>
    </row>
    <row r="73" spans="1:12" x14ac:dyDescent="0.35">
      <c r="A73" s="62"/>
      <c r="B73" s="53" t="s">
        <v>57</v>
      </c>
      <c r="C73" s="2"/>
      <c r="D73" s="2"/>
      <c r="E73" s="2"/>
      <c r="F73" s="2"/>
      <c r="G73" s="2"/>
      <c r="H73" s="2"/>
      <c r="I73" s="2"/>
      <c r="J73" s="2"/>
      <c r="K73" s="2"/>
      <c r="L73" s="2"/>
    </row>
    <row r="74" spans="1:12" x14ac:dyDescent="0.35">
      <c r="A74" s="62"/>
      <c r="B74" s="2"/>
      <c r="C74" s="64"/>
      <c r="D74" s="55" t="s">
        <v>35</v>
      </c>
      <c r="E74" s="55"/>
      <c r="F74" s="55"/>
      <c r="G74" s="45"/>
      <c r="H74" s="2"/>
      <c r="I74" s="2"/>
      <c r="J74" s="2"/>
      <c r="K74" s="2"/>
      <c r="L74" s="2"/>
    </row>
    <row r="75" spans="1:12" x14ac:dyDescent="0.35">
      <c r="A75" s="62"/>
      <c r="B75" s="2"/>
      <c r="C75" s="64"/>
      <c r="D75" s="72" t="s">
        <v>36</v>
      </c>
      <c r="E75" s="72"/>
      <c r="F75" s="72"/>
      <c r="G75" s="71"/>
      <c r="H75" s="2"/>
      <c r="I75" s="2"/>
      <c r="J75" s="2"/>
      <c r="K75" s="2"/>
      <c r="L75" s="2"/>
    </row>
    <row r="76" spans="1:12" x14ac:dyDescent="0.35">
      <c r="A76" s="62"/>
      <c r="B76" s="2"/>
      <c r="C76" s="78">
        <f>SUM(C74:C75)</f>
        <v>0</v>
      </c>
      <c r="D76" s="72" t="s">
        <v>62</v>
      </c>
      <c r="E76" s="2"/>
      <c r="F76" s="2"/>
      <c r="G76" s="2"/>
      <c r="H76" s="2"/>
      <c r="I76" s="2"/>
      <c r="J76" s="2"/>
      <c r="K76" s="2"/>
      <c r="L76" s="2"/>
    </row>
    <row r="77" spans="1:12" x14ac:dyDescent="0.35">
      <c r="A77" s="62"/>
      <c r="B77" s="2"/>
      <c r="C77" s="2"/>
      <c r="D77" s="1"/>
      <c r="E77" s="57" t="s">
        <v>6</v>
      </c>
      <c r="F77" s="2"/>
      <c r="G77" s="2"/>
      <c r="H77" s="2"/>
      <c r="I77" s="2"/>
      <c r="J77" s="2"/>
      <c r="K77" s="2"/>
      <c r="L77" s="2"/>
    </row>
    <row r="78" spans="1:12" x14ac:dyDescent="0.35">
      <c r="A78" s="62"/>
      <c r="B78" s="2"/>
      <c r="C78" s="2" t="s">
        <v>8</v>
      </c>
      <c r="D78" s="69"/>
      <c r="E78" s="55" t="s">
        <v>9</v>
      </c>
      <c r="F78" s="55" t="s">
        <v>10</v>
      </c>
      <c r="G78" s="2"/>
      <c r="H78" s="2"/>
      <c r="I78" s="2"/>
      <c r="J78" s="2"/>
      <c r="K78" s="2"/>
      <c r="L78" s="2"/>
    </row>
    <row r="79" spans="1:12" ht="39" customHeight="1" x14ac:dyDescent="0.35">
      <c r="A79" s="62"/>
      <c r="B79" s="129" t="s">
        <v>60</v>
      </c>
      <c r="C79" s="129"/>
      <c r="D79" s="129"/>
      <c r="E79" s="129"/>
      <c r="F79" s="129"/>
      <c r="G79" s="129"/>
      <c r="H79" s="129"/>
      <c r="I79" s="129"/>
      <c r="J79" s="129"/>
      <c r="K79" s="129"/>
      <c r="L79" s="129"/>
    </row>
    <row r="80" spans="1:12" ht="42.65" customHeight="1" x14ac:dyDescent="0.35">
      <c r="A80" s="62"/>
      <c r="B80" s="129" t="s">
        <v>61</v>
      </c>
      <c r="C80" s="129"/>
      <c r="D80" s="129"/>
      <c r="E80" s="129"/>
      <c r="F80" s="129"/>
      <c r="G80" s="129"/>
      <c r="H80" s="129"/>
      <c r="I80" s="129"/>
      <c r="J80" s="129"/>
      <c r="K80" s="129"/>
      <c r="L80" s="75"/>
    </row>
    <row r="81" spans="1:12" x14ac:dyDescent="0.35">
      <c r="A81" s="62"/>
      <c r="B81" s="2"/>
      <c r="C81" s="2"/>
      <c r="D81" s="1"/>
      <c r="E81" s="45"/>
      <c r="F81" s="45"/>
      <c r="G81" s="2"/>
      <c r="H81" s="2"/>
      <c r="I81" s="2"/>
      <c r="J81" s="2"/>
      <c r="K81" s="2"/>
      <c r="L81" s="2"/>
    </row>
    <row r="82" spans="1:12" x14ac:dyDescent="0.35">
      <c r="A82" s="62"/>
      <c r="B82" s="119" t="s">
        <v>91</v>
      </c>
      <c r="C82" s="120"/>
      <c r="D82" s="120"/>
      <c r="E82" s="121"/>
      <c r="F82" s="121"/>
      <c r="G82" s="120"/>
      <c r="H82" s="120"/>
      <c r="I82" s="120"/>
      <c r="J82" s="120"/>
      <c r="K82" s="120"/>
      <c r="L82" s="120"/>
    </row>
    <row r="83" spans="1:12" ht="158.25" customHeight="1" x14ac:dyDescent="0.35">
      <c r="A83" s="62"/>
      <c r="B83" s="130" t="s">
        <v>99</v>
      </c>
      <c r="C83" s="130"/>
      <c r="D83" s="130"/>
      <c r="E83" s="130"/>
      <c r="F83" s="130"/>
      <c r="G83" s="130"/>
      <c r="H83" s="130"/>
      <c r="I83" s="130"/>
      <c r="J83" s="130"/>
      <c r="K83" s="130"/>
      <c r="L83" s="130"/>
    </row>
    <row r="84" spans="1:12" x14ac:dyDescent="0.35">
      <c r="A84" s="62"/>
      <c r="B84" s="2"/>
      <c r="C84" s="2"/>
      <c r="D84" s="1"/>
      <c r="E84" s="45"/>
      <c r="F84" s="45"/>
      <c r="G84" s="2"/>
      <c r="H84" s="2"/>
      <c r="I84" s="2"/>
      <c r="J84" s="2"/>
      <c r="K84" s="2"/>
      <c r="L84" s="2"/>
    </row>
    <row r="85" spans="1:12" x14ac:dyDescent="0.35">
      <c r="A85" s="62"/>
      <c r="B85" s="53" t="s">
        <v>82</v>
      </c>
      <c r="C85" s="2"/>
      <c r="D85" s="2"/>
      <c r="E85" s="2"/>
      <c r="F85" s="2"/>
      <c r="G85" s="2"/>
      <c r="H85" s="2"/>
      <c r="I85" s="2"/>
      <c r="J85" s="2"/>
      <c r="K85" s="2"/>
      <c r="L85" s="2"/>
    </row>
    <row r="86" spans="1:12" x14ac:dyDescent="0.35">
      <c r="A86" s="62"/>
      <c r="B86" s="2" t="s">
        <v>37</v>
      </c>
      <c r="C86" s="2"/>
      <c r="D86" s="2"/>
      <c r="E86" s="2"/>
      <c r="F86" s="2"/>
      <c r="G86" s="2"/>
      <c r="H86" s="2" t="s">
        <v>38</v>
      </c>
      <c r="I86" s="2" t="s">
        <v>39</v>
      </c>
      <c r="J86" s="2" t="s">
        <v>40</v>
      </c>
      <c r="K86" s="47"/>
      <c r="L86" s="47"/>
    </row>
    <row r="87" spans="1:12" x14ac:dyDescent="0.35">
      <c r="A87" s="62"/>
      <c r="B87" s="2"/>
      <c r="C87" s="2" t="s">
        <v>41</v>
      </c>
      <c r="D87" s="2"/>
      <c r="E87" s="2"/>
      <c r="F87" s="2"/>
      <c r="G87" s="2"/>
      <c r="H87" s="2"/>
      <c r="I87" s="2"/>
      <c r="J87" s="104">
        <v>0</v>
      </c>
      <c r="K87" s="47"/>
      <c r="L87" s="47"/>
    </row>
    <row r="88" spans="1:12" x14ac:dyDescent="0.35">
      <c r="A88" s="62"/>
      <c r="B88" s="2"/>
      <c r="C88" s="2" t="s">
        <v>42</v>
      </c>
      <c r="D88" s="2"/>
      <c r="E88" s="2"/>
      <c r="F88" s="2"/>
      <c r="G88" s="2"/>
      <c r="H88" s="76"/>
      <c r="I88" s="104">
        <v>0</v>
      </c>
      <c r="J88" s="95">
        <f>I88*H88</f>
        <v>0</v>
      </c>
      <c r="K88" s="47"/>
      <c r="L88" s="47"/>
    </row>
    <row r="89" spans="1:12" x14ac:dyDescent="0.35">
      <c r="A89" s="62"/>
      <c r="B89" s="2" t="s">
        <v>43</v>
      </c>
      <c r="C89" s="2"/>
      <c r="D89" s="2"/>
      <c r="E89" s="2"/>
      <c r="F89" s="2"/>
      <c r="G89" s="2"/>
      <c r="H89" s="2"/>
      <c r="I89" s="2"/>
      <c r="J89" s="2"/>
      <c r="K89" s="47"/>
      <c r="L89" s="47"/>
    </row>
    <row r="90" spans="1:12" x14ac:dyDescent="0.35">
      <c r="A90" s="62"/>
      <c r="B90" s="2"/>
      <c r="C90" s="2" t="s">
        <v>44</v>
      </c>
      <c r="D90" s="2"/>
      <c r="E90" s="2"/>
      <c r="F90" s="2"/>
      <c r="G90" s="2"/>
      <c r="H90" s="2"/>
      <c r="I90" s="2"/>
      <c r="J90" s="106">
        <v>0</v>
      </c>
      <c r="K90" s="47"/>
      <c r="L90" s="47"/>
    </row>
    <row r="91" spans="1:12" x14ac:dyDescent="0.35">
      <c r="A91" s="62"/>
      <c r="B91" s="2"/>
      <c r="C91" s="2" t="s">
        <v>45</v>
      </c>
      <c r="D91" s="2"/>
      <c r="E91" s="2"/>
      <c r="F91" s="2"/>
      <c r="G91" s="2"/>
      <c r="H91" s="76"/>
      <c r="I91" s="104">
        <v>0</v>
      </c>
      <c r="J91" s="95">
        <f>I91*H91</f>
        <v>0</v>
      </c>
      <c r="K91" s="47"/>
      <c r="L91" s="47"/>
    </row>
    <row r="92" spans="1:12" x14ac:dyDescent="0.35">
      <c r="A92" s="62"/>
      <c r="B92" s="2" t="s">
        <v>46</v>
      </c>
      <c r="C92" s="2"/>
      <c r="D92" s="2"/>
      <c r="E92" s="2"/>
      <c r="F92" s="2"/>
      <c r="G92" s="2"/>
      <c r="H92" s="2"/>
      <c r="I92" s="2"/>
      <c r="J92" s="2"/>
      <c r="K92" s="47"/>
      <c r="L92" s="47"/>
    </row>
    <row r="93" spans="1:12" x14ac:dyDescent="0.35">
      <c r="A93" s="62"/>
      <c r="B93" s="2"/>
      <c r="C93" s="2" t="s">
        <v>44</v>
      </c>
      <c r="D93" s="2"/>
      <c r="E93" s="2"/>
      <c r="F93" s="2"/>
      <c r="G93" s="2"/>
      <c r="H93" s="2"/>
      <c r="I93" s="2"/>
      <c r="J93" s="106">
        <v>0</v>
      </c>
      <c r="K93" s="47"/>
      <c r="L93" s="47"/>
    </row>
    <row r="94" spans="1:12" x14ac:dyDescent="0.35">
      <c r="A94" s="62"/>
      <c r="B94" s="2"/>
      <c r="C94" s="2" t="s">
        <v>45</v>
      </c>
      <c r="D94" s="2"/>
      <c r="E94" s="2"/>
      <c r="F94" s="2"/>
      <c r="G94" s="2"/>
      <c r="H94" s="76"/>
      <c r="I94" s="104">
        <v>0</v>
      </c>
      <c r="J94" s="95">
        <f>I94*H94</f>
        <v>0</v>
      </c>
      <c r="K94" s="47"/>
      <c r="L94" s="47"/>
    </row>
    <row r="95" spans="1:12" x14ac:dyDescent="0.35">
      <c r="A95" s="62"/>
      <c r="B95" s="2"/>
      <c r="C95" s="2"/>
      <c r="D95" s="2"/>
      <c r="E95" s="2"/>
      <c r="F95" s="2"/>
      <c r="G95" s="2"/>
      <c r="H95" s="2"/>
      <c r="I95" s="2"/>
      <c r="J95" s="2"/>
      <c r="K95" s="47"/>
      <c r="L95" s="47"/>
    </row>
    <row r="96" spans="1:12" ht="17" x14ac:dyDescent="0.6">
      <c r="A96" s="62"/>
      <c r="B96" s="6" t="s">
        <v>47</v>
      </c>
      <c r="C96" s="6"/>
      <c r="D96" s="6"/>
      <c r="E96" s="2"/>
      <c r="F96" s="2"/>
      <c r="G96" s="2"/>
      <c r="H96" s="2"/>
      <c r="I96" s="2"/>
      <c r="J96" s="93">
        <f>+J88+J87+J90+J91+J93+J94</f>
        <v>0</v>
      </c>
      <c r="K96" s="47"/>
      <c r="L96" s="47"/>
    </row>
    <row r="97" spans="1:12" x14ac:dyDescent="0.35">
      <c r="A97" s="62"/>
      <c r="B97" s="2"/>
      <c r="C97" s="2"/>
      <c r="D97" s="2"/>
      <c r="E97" s="2"/>
      <c r="F97" s="2"/>
      <c r="G97" s="2"/>
      <c r="H97" s="2"/>
      <c r="I97" s="2"/>
      <c r="J97" s="2"/>
      <c r="K97" s="47"/>
      <c r="L97" s="47"/>
    </row>
    <row r="98" spans="1:12" x14ac:dyDescent="0.35">
      <c r="A98" s="62"/>
      <c r="B98" s="53" t="s">
        <v>81</v>
      </c>
      <c r="C98" s="2"/>
      <c r="D98" s="2"/>
      <c r="E98" s="2"/>
      <c r="F98" s="2"/>
      <c r="G98" s="2"/>
      <c r="H98" s="2"/>
      <c r="I98" s="2"/>
      <c r="J98" s="2"/>
      <c r="K98" s="47"/>
      <c r="L98" s="47"/>
    </row>
    <row r="99" spans="1:12" x14ac:dyDescent="0.35">
      <c r="A99" s="62"/>
      <c r="B99" s="13" t="s">
        <v>52</v>
      </c>
      <c r="C99" s="2"/>
      <c r="D99" s="2"/>
      <c r="E99" s="2"/>
      <c r="F99" s="2"/>
      <c r="G99" s="2"/>
      <c r="H99" s="2" t="s">
        <v>38</v>
      </c>
      <c r="I99" s="2" t="s">
        <v>39</v>
      </c>
      <c r="J99" s="2" t="s">
        <v>40</v>
      </c>
      <c r="K99" s="47"/>
      <c r="L99" s="47"/>
    </row>
    <row r="100" spans="1:12" x14ac:dyDescent="0.35">
      <c r="A100" s="62"/>
      <c r="B100" s="2"/>
      <c r="C100" s="2" t="s">
        <v>48</v>
      </c>
      <c r="D100" s="2"/>
      <c r="E100" s="99" t="e">
        <f>AVERAGE(E10:E12)/3000</f>
        <v>#DIV/0!</v>
      </c>
      <c r="F100" s="2"/>
      <c r="G100" s="2"/>
      <c r="H100" s="76"/>
      <c r="I100" s="104">
        <v>0</v>
      </c>
      <c r="J100" s="105" t="e">
        <f>I100*H100*E100</f>
        <v>#DIV/0!</v>
      </c>
      <c r="K100" s="47"/>
      <c r="L100" s="47"/>
    </row>
    <row r="101" spans="1:12" x14ac:dyDescent="0.35">
      <c r="A101" s="62"/>
      <c r="B101" s="2"/>
      <c r="C101" s="2"/>
      <c r="D101" s="2"/>
      <c r="E101" s="2"/>
      <c r="F101" s="2"/>
      <c r="G101" s="2"/>
      <c r="H101" s="2"/>
      <c r="I101" s="2"/>
      <c r="J101" s="2"/>
      <c r="K101" s="47"/>
      <c r="L101" s="47"/>
    </row>
    <row r="102" spans="1:12" x14ac:dyDescent="0.35">
      <c r="A102" s="62"/>
      <c r="B102" s="2"/>
      <c r="C102" s="2"/>
      <c r="D102" s="2"/>
      <c r="E102" s="2"/>
      <c r="F102" s="2"/>
      <c r="G102" s="2"/>
      <c r="H102" s="2"/>
      <c r="I102" s="2"/>
      <c r="J102" s="2"/>
      <c r="K102" s="47"/>
      <c r="L102" s="47"/>
    </row>
    <row r="103" spans="1:12" x14ac:dyDescent="0.35">
      <c r="A103" s="65"/>
      <c r="B103" s="47"/>
      <c r="C103" s="47"/>
      <c r="D103" s="47"/>
      <c r="E103" s="47"/>
      <c r="F103" s="47"/>
      <c r="G103" s="47"/>
      <c r="H103" s="47"/>
      <c r="I103" s="47"/>
      <c r="J103" s="47"/>
      <c r="K103" s="47"/>
      <c r="L103" s="47"/>
    </row>
    <row r="104" spans="1:12" s="100" customFormat="1" ht="18" customHeight="1" x14ac:dyDescent="0.35">
      <c r="A104" s="101"/>
      <c r="B104" s="131" t="s">
        <v>86</v>
      </c>
      <c r="C104" s="131"/>
      <c r="D104" s="131"/>
      <c r="E104" s="131"/>
      <c r="F104" s="131"/>
      <c r="G104" s="131"/>
      <c r="H104" s="131"/>
      <c r="I104" s="131"/>
      <c r="J104" s="131"/>
      <c r="K104" s="131"/>
      <c r="L104" s="101"/>
    </row>
    <row r="105" spans="1:12" ht="37.15" customHeight="1" x14ac:dyDescent="0.35">
      <c r="A105" s="65"/>
      <c r="B105" s="132" t="s">
        <v>87</v>
      </c>
      <c r="C105" s="132"/>
      <c r="D105" s="132"/>
      <c r="E105" s="132"/>
      <c r="F105" s="132"/>
      <c r="G105" s="132"/>
      <c r="H105" s="132"/>
      <c r="I105" s="132"/>
      <c r="J105" s="132"/>
      <c r="K105" s="132"/>
      <c r="L105" s="65"/>
    </row>
    <row r="106" spans="1:12" x14ac:dyDescent="0.35">
      <c r="A106" s="65"/>
      <c r="B106" s="133" t="s">
        <v>85</v>
      </c>
      <c r="C106" s="133"/>
      <c r="D106" s="133"/>
      <c r="E106" s="133"/>
      <c r="F106" s="133"/>
      <c r="G106" s="133"/>
      <c r="H106" s="133"/>
      <c r="I106" s="133"/>
      <c r="J106" s="133"/>
      <c r="K106" s="133"/>
      <c r="L106" s="65"/>
    </row>
  </sheetData>
  <mergeCells count="10">
    <mergeCell ref="B79:L79"/>
    <mergeCell ref="A1:L1"/>
    <mergeCell ref="D5:F5"/>
    <mergeCell ref="F43:F44"/>
    <mergeCell ref="B55:J55"/>
    <mergeCell ref="B80:K80"/>
    <mergeCell ref="B83:L83"/>
    <mergeCell ref="B104:K104"/>
    <mergeCell ref="B105:K105"/>
    <mergeCell ref="B106:K106"/>
  </mergeCells>
  <hyperlinks>
    <hyperlink ref="B106" r:id="rId1" display="http://www.ecofest.be/" xr:uid="{00000000-0004-0000-0000-000000000000}"/>
  </hyperlinks>
  <pageMargins left="0.7" right="0.7" top="0.75" bottom="0.75" header="0.3" footer="0.3"/>
  <pageSetup paperSize="9" scale="64"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EA5925ED5C7E4F87A24183BDD3FCC2" ma:contentTypeVersion="16" ma:contentTypeDescription="Een nieuw document maken." ma:contentTypeScope="" ma:versionID="af9fbc1f3eb316fff8d019081686f932">
  <xsd:schema xmlns:xsd="http://www.w3.org/2001/XMLSchema" xmlns:xs="http://www.w3.org/2001/XMLSchema" xmlns:p="http://schemas.microsoft.com/office/2006/metadata/properties" xmlns:ns2="7e88b351-4f90-4e3a-9c0e-b638447beff8" xmlns:ns3="ce69473a-de61-4836-b7db-7ad08f923045" targetNamespace="http://schemas.microsoft.com/office/2006/metadata/properties" ma:root="true" ma:fieldsID="677a33f3a8233b4459f2b32b76a27c59" ns2:_="" ns3:_="">
    <xsd:import namespace="7e88b351-4f90-4e3a-9c0e-b638447beff8"/>
    <xsd:import namespace="ce69473a-de61-4836-b7db-7ad08f92304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8b351-4f90-4e3a-9c0e-b638447beff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685ae6cf-f1ba-4fc4-af8c-53d008975440}" ma:internalName="TaxCatchAll" ma:showField="CatchAllData" ma:web="7e88b351-4f90-4e3a-9c0e-b638447bef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69473a-de61-4836-b7db-7ad08f92304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b835aaec-7e32-4e8f-a40b-12792b9c4ab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88b351-4f90-4e3a-9c0e-b638447beff8" xsi:nil="true"/>
    <lcf76f155ced4ddcb4097134ff3c332f xmlns="ce69473a-de61-4836-b7db-7ad08f92304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D16F7E-23B6-4991-97CE-A90B458CEAB8}"/>
</file>

<file path=customXml/itemProps2.xml><?xml version="1.0" encoding="utf-8"?>
<ds:datastoreItem xmlns:ds="http://schemas.openxmlformats.org/officeDocument/2006/customXml" ds:itemID="{9A540809-6215-432D-B7F7-20F595A4ABEC}">
  <ds:schemaRefs>
    <ds:schemaRef ds:uri="http://schemas.microsoft.com/sharepoint/v3/contenttype/forms"/>
  </ds:schemaRefs>
</ds:datastoreItem>
</file>

<file path=customXml/itemProps3.xml><?xml version="1.0" encoding="utf-8"?>
<ds:datastoreItem xmlns:ds="http://schemas.openxmlformats.org/officeDocument/2006/customXml" ds:itemID="{15B7BD8B-CAB5-40D4-892E-B618AECB301C}">
  <ds:schemaRefs>
    <ds:schemaRef ds:uri="http://schemas.microsoft.com/office/2006/metadata/properties"/>
    <ds:schemaRef ds:uri="http://purl.org/dc/terms/"/>
    <ds:schemaRef ds:uri="http://schemas.openxmlformats.org/package/2006/metadata/core-properties"/>
    <ds:schemaRef ds:uri="309bc50d-52b1-45d8-9aae-01d656d1ade0"/>
    <ds:schemaRef ds:uri="http://schemas.microsoft.com/office/2006/documentManagement/types"/>
    <ds:schemaRef ds:uri="http://schemas.microsoft.com/office/infopath/2007/PartnerControls"/>
    <ds:schemaRef ds:uri="29de625e-0e40-4a04-a96b-ffdc2dd038e3"/>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Kostentool herbr. bekers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stijn</dc:creator>
  <cp:keywords/>
  <dc:description/>
  <cp:lastModifiedBy>Davy Schoefs</cp:lastModifiedBy>
  <cp:revision/>
  <cp:lastPrinted>2020-01-23T21:02:27Z</cp:lastPrinted>
  <dcterms:created xsi:type="dcterms:W3CDTF">2018-02-04T08:43:48Z</dcterms:created>
  <dcterms:modified xsi:type="dcterms:W3CDTF">2023-02-08T09:07:04Z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0x010100E2EA5925ED5C7E4F87A24183BDD3FCC2</vt:lpwstr>
  </property>
</Properties>
</file>